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fo" sheetId="1" state="visible" r:id="rId3"/>
    <sheet name="Domains je Tag" sheetId="2" state="visible" r:id="rId4"/>
    <sheet name="Kategorien je Tag" sheetId="3" state="visible" r:id="rId5"/>
    <sheet name="Meistzitierte Artikel" sheetId="4" state="visible" r:id="rId6"/>
    <sheet name="Gremien-Artikel 19.10." sheetId="5" state="visible" r:id="rId7"/>
    <sheet name="Agenturmeldung 27.09." sheetId="6" state="visible" r:id="rId8"/>
    <sheet name="Assistenten"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<sst xmlns="http://schemas.openxmlformats.org/spreadsheetml/2006/main" count="645" uniqueCount="224">
  <si>
    <t xml:space="preserve">Zitierte Medien im Verlauf</t>
  </si>
  <si>
    <t xml:space="preserve">Auswertung</t>
  </si>
  <si>
    <t xml:space="preserve">Ergänzung zur aclipp-Auswertung „Erst aktuell, dann überholt“ (Oktober 2026): Welche Medien die KI-Assistenten im Verlauf zitiert haben</t>
  </si>
  <si>
    <t xml:space="preserve">Datenbasis</t>
  </si>
  <si>
    <t xml:space="preserve">Fragenset 1 (679 Antworten, 17. bis 25.10.2026, sieben Assistenten, zwölf Fragen, Standort Deutschland). Je Lauf alle zitierten Links, gezählt je Nennung in einer Antwort. 4.571 Zitate, 832 verschiedene Links, 68 bis 90 verschiedene Domains je Lauf.</t>
  </si>
  <si>
    <t xml:space="preserve">Zählweise</t>
  </si>
  <si>
    <t xml:space="preserve">Eine Nennung = ein Link in einer Antwort. Zitiert eine Antwort denselben Artikel zweimal, zählt er zweimal. Kleinere Abweichungen zur Pressemitteilung (dort 4.494 Zitate) kommen durch nachträglich aufgelöste Links zustande.</t>
  </si>
  <si>
    <t xml:space="preserve">Messpunkte</t>
  </si>
  <si>
    <t xml:space="preserve">Sa 17.10. 13:50 Uhr (vor der Pressekonferenz zum Sondierungsergebnis), danach jede Nacht gegen 02:00 Uhr bis So 25.10.</t>
  </si>
  <si>
    <t xml:space="preserve">Ereignisse</t>
  </si>
  <si>
    <t xml:space="preserve">Abschluss 17.10.: Sondierungsergebnis, Pressekonferenz ca. 17 Uhr · Gremien 19.10.: Grünen-Parteitag und SPD-Landesvorstand stimmen Koalitionsverhandlungen zu</t>
  </si>
  <si>
    <t xml:space="preserve">Kategorien</t>
  </si>
  <si>
    <t xml:space="preserve">Öffentlich-rechtlich: tagesschau.de, rbb24.de, zdfheute.de, deutschlandfunk.de, br.de und weitere ARD/ZDF-Angebote. Private Medien: alle übrigen redaktionellen Angebote. Parteien, Behörden, Institutionen: z. B. gruene.berlin, spd.berlin, berlin.de. Social Media, Video, Foren: YouTube, Facebook, Reddit und ähnliche.</t>
  </si>
  <si>
    <t xml:space="preserve">Artikel-Datum</t>
  </si>
  <si>
    <t xml:space="preserve">Aus dem aclipp-Medienmonitoring bzw. aus der URL. Leer, wenn nicht ermittelbar.</t>
  </si>
  <si>
    <t xml:space="preserve">Blätter</t>
  </si>
  <si>
    <t xml:space="preserve">Domains je Tag · Kategorien je Tag · Meistzitierte Artikel · Gremien-Artikel 19.10. · Agenturmeldung 27.09. · Assistenten</t>
  </si>
  <si>
    <t xml:space="preserve">Quelle</t>
  </si>
  <si>
    <t xml:space="preserve">aclipp, Oktober 2026. Abdruck mit Quellenangabe „aclipp“ frei. Kontakt: Sascha Kirstein, sascha@aclipp.com</t>
  </si>
  <si>
    <t xml:space="preserve">Zitate je Domain und Lauf (Anzahl Nennungen)</t>
  </si>
  <si>
    <t xml:space="preserve">Domain</t>
  </si>
  <si>
    <t xml:space="preserve">Sa 17.10. 13:50</t>
  </si>
  <si>
    <t xml:space="preserve">So 18.10.</t>
  </si>
  <si>
    <t xml:space="preserve">Mo 19.10.</t>
  </si>
  <si>
    <t xml:space="preserve">Di 20.10.</t>
  </si>
  <si>
    <t xml:space="preserve">Mi 21.10.</t>
  </si>
  <si>
    <t xml:space="preserve">Do 22.10.</t>
  </si>
  <si>
    <t xml:space="preserve">Fr 23.10.</t>
  </si>
  <si>
    <t xml:space="preserve">Sa 24.10.</t>
  </si>
  <si>
    <t xml:space="preserve">So 25.10.</t>
  </si>
  <si>
    <t xml:space="preserve">Gesamt</t>
  </si>
  <si>
    <t xml:space="preserve">tagesschau.de</t>
  </si>
  <si>
    <t xml:space="preserve">tagesspiegel.de</t>
  </si>
  <si>
    <t xml:space="preserve">rbb24.de</t>
  </si>
  <si>
    <t xml:space="preserve">zeit.de</t>
  </si>
  <si>
    <t xml:space="preserve">zdfheute.de</t>
  </si>
  <si>
    <t xml:space="preserve">welt.de</t>
  </si>
  <si>
    <t xml:space="preserve">spiegel.de</t>
  </si>
  <si>
    <t xml:space="preserve">deutschlandfunk.de</t>
  </si>
  <si>
    <t xml:space="preserve">taz.de</t>
  </si>
  <si>
    <t xml:space="preserve">sueddeutsche.de</t>
  </si>
  <si>
    <t xml:space="preserve">br.de</t>
  </si>
  <si>
    <t xml:space="preserve">gruene.berlin</t>
  </si>
  <si>
    <t xml:space="preserve">berliner-zeitung.de</t>
  </si>
  <si>
    <t xml:space="preserve">youtube.com</t>
  </si>
  <si>
    <t xml:space="preserve">spd.berlin</t>
  </si>
  <si>
    <t xml:space="preserve">faz.net</t>
  </si>
  <si>
    <t xml:space="preserve">islamiq.de</t>
  </si>
  <si>
    <t xml:space="preserve">morgenpost.de</t>
  </si>
  <si>
    <t xml:space="preserve">berlin.de</t>
  </si>
  <si>
    <t xml:space="preserve">reuters.com</t>
  </si>
  <si>
    <t xml:space="preserve">fr.de</t>
  </si>
  <si>
    <t xml:space="preserve">web.de</t>
  </si>
  <si>
    <t xml:space="preserve">stuttgarter-zeitung.de</t>
  </si>
  <si>
    <t xml:space="preserve">bayerische-staatszeitung.de</t>
  </si>
  <si>
    <t xml:space="preserve">comdirect.de</t>
  </si>
  <si>
    <t xml:space="preserve">ad-hoc-news.de</t>
  </si>
  <si>
    <t xml:space="preserve">handelsblatt.com</t>
  </si>
  <si>
    <t xml:space="preserve">berlin.t-online.de</t>
  </si>
  <si>
    <t xml:space="preserve">juedische-allgemeine.de</t>
  </si>
  <si>
    <t xml:space="preserve">borkenerzeitung.de</t>
  </si>
  <si>
    <t xml:space="preserve">übrige Domains</t>
  </si>
  <si>
    <t xml:space="preserve">alle Zitate</t>
  </si>
  <si>
    <t xml:space="preserve">Anteil an allen Zitaten des Laufs</t>
  </si>
  <si>
    <t xml:space="preserve">Zitate nach Quellenart je Lauf</t>
  </si>
  <si>
    <t xml:space="preserve">Quellenart</t>
  </si>
  <si>
    <t xml:space="preserve">Öffentlich-rechtlich</t>
  </si>
  <si>
    <t xml:space="preserve">Private Medien</t>
  </si>
  <si>
    <t xml:space="preserve">Parteien, Behörden, Institutionen</t>
  </si>
  <si>
    <t xml:space="preserve">Social Media, Video, Foren</t>
  </si>
  <si>
    <t xml:space="preserve">Sonstige</t>
  </si>
  <si>
    <t xml:space="preserve">Anteil</t>
  </si>
  <si>
    <t xml:space="preserve">Öffentlich-rechtlich: br.de, deutschlandfunk.de, dw.com, mdr.de, rbb24.de, swr.de, tagesschau.de, zdfheute.de</t>
  </si>
  <si>
    <t xml:space="preserve">Die 40 meistzitierten Artikel über alle neun Läufe</t>
  </si>
  <si>
    <t xml:space="preserve">Medium</t>
  </si>
  <si>
    <t xml:space="preserve">Titel</t>
  </si>
  <si>
    <t xml:space="preserve">erschienen</t>
  </si>
  <si>
    <t xml:space="preserve">Ereignis</t>
  </si>
  <si>
    <t xml:space="preserve">URL</t>
  </si>
  <si>
    <t xml:space="preserve">Linke, Grüne und SPD verkünden Durchbruch bei Sondierungen in Berlin | tagesschau.de</t>
  </si>
  <si>
    <t xml:space="preserve">2026-10-17</t>
  </si>
  <si>
    <t xml:space="preserve">Abschluss 17.10.</t>
  </si>
  <si>
    <t xml:space="preserve">https://tagesschau.de/inland/innenpolitik/berlin-sondierungsvereinbarung-100.html</t>
  </si>
  <si>
    <t xml:space="preserve">Sondierungen in Berlin: Linke, Grüne und SPD erzielen offenbar Einigung | tagesschau.de</t>
  </si>
  <si>
    <t xml:space="preserve">https://tagesschau.de/inland/regional/berlin/sondierungen-berlin-112.html</t>
  </si>
  <si>
    <t xml:space="preserve">Berlin-Wahl: Linke, Grüne und SPD kündigen Sondierungsgespräche an | tagesschau.de</t>
  </si>
  <si>
    <t xml:space="preserve">2026-10-08</t>
  </si>
  <si>
    <t xml:space="preserve">https://tagesschau.de/inland/innenpolitik/berlin-sondierungsgespraeche-100.html</t>
  </si>
  <si>
    <t xml:space="preserve">Sondierung in Berlin beendet: Linke, Grüne und SPD einig</t>
  </si>
  <si>
    <t xml:space="preserve">https://zdfheute.de/politik/deutschland/sondierungen-berlin-linke-gruene-spd-100.html</t>
  </si>
  <si>
    <t xml:space="preserve">Linke, Grüne und SPD einigen sich bei Sondierungen in Berlin</t>
  </si>
  <si>
    <t xml:space="preserve">https://zeit.de/politik/deutschland/2026-10/linke-gruene-und-spd-einigen-sich-offenbar-bei-sondierungen-in-berlin-gxe</t>
  </si>
  <si>
    <t xml:space="preserve">Grünen-Chefin Brantner befürwortet Stopp der Sondierungen in Berlin | tagesschau.de</t>
  </si>
  <si>
    <t xml:space="preserve">2026-10-14</t>
  </si>
  <si>
    <t xml:space="preserve">https://tagesschau.de/inland/innenpolitik/sondierungsgespraeche-berlin-spd-linke-gruene-100.html</t>
  </si>
  <si>
    <t xml:space="preserve">Linke, Grüne und SPD einigen sich auf Sondierungsgespräche</t>
  </si>
  <si>
    <t xml:space="preserve">https://rbb24.de/politik/berlin-wahl-2026/beitraege/linke-gruene-spd-vorsondierung-sondierung-einigung-regierungsbildung.html</t>
  </si>
  <si>
    <t xml:space="preserve">Sondierungspapier: Das planen Linke, Grüne und SPD für Berlin</t>
  </si>
  <si>
    <t xml:space="preserve">2026-10-18</t>
  </si>
  <si>
    <t xml:space="preserve">https://rbb24.de/politik/berlin-wahl-2026/beitraege/sondierung-papier-berlin-linke-gruene-spd-plan-wohnen-sauberkeit-verkehr.html</t>
  </si>
  <si>
    <t xml:space="preserve">Berlin: Grüne und SPD unterbrechen Sondierungen mit Linken</t>
  </si>
  <si>
    <t xml:space="preserve">2026-10-13</t>
  </si>
  <si>
    <t xml:space="preserve">https://zdfheute.de/politik/deutschland/berlin-linke-antisemitismus-erklaerung-100.html</t>
  </si>
  <si>
    <t xml:space="preserve">Einigung von Linke, SPD und Grünen bei Sondierungen in Berlin | BR24</t>
  </si>
  <si>
    <t xml:space="preserve">https://br.de/nachrichten/bayern/einigung-von-linke-spd-und-gruenen-bei-sondierungen-in-berlin,VYJBwtn</t>
  </si>
  <si>
    <t xml:space="preserve">Erklärung zu Antisemitismus - Sondierungen in Berlin gehen weiter | tagesschau.de</t>
  </si>
  <si>
    <t xml:space="preserve">2026-10-15</t>
  </si>
  <si>
    <t xml:space="preserve">https://tagesschau.de/inland/regional/berlin/fortsetzung-sondierungen-berlin-100.html</t>
  </si>
  <si>
    <t xml:space="preserve">Streit über Antisemitismus-Papiere: Was steht in beiden drin, was nicht?</t>
  </si>
  <si>
    <t xml:space="preserve">https://rbb24.de/politik/berlin-wahl-2026/beitraege/sondierung-linke-fraktion-antisemitismus-vereinbarungen-gruene-spd-erklaerung.html</t>
  </si>
  <si>
    <t xml:space="preserve">Berlin: Grüne und SPD unterbrechen Sondierungen mit Berliner Linken | tagesschau.de</t>
  </si>
  <si>
    <t xml:space="preserve">https://tagesschau.de/inland/regional/berlin/rbb-gruene-und-spd-unterbrechen-sondierungen-mit-berliner-linken-104.html</t>
  </si>
  <si>
    <t xml:space="preserve">Streit über Antisemitismus-Erklärung stoppt Berliner Sondierungen - IslamiQ</t>
  </si>
  <si>
    <t xml:space="preserve">https://islamiq.de/2026/10/14/streit-ueber-antisemitismus-erklaerung-stoppt-berliner-sondierungen</t>
  </si>
  <si>
    <t xml:space="preserve">Linke, Grüne und SPD wollen Koalitionsverhandlungen aufnehmen</t>
  </si>
  <si>
    <t xml:space="preserve">https://rbb24.de/politik/berlin-wahl-2026/beitraege/berlin-sondierungen-linke-gruene-spd-abgeschlossen.html</t>
  </si>
  <si>
    <t xml:space="preserve">Regierungsbildung: Baldige Sondierungen mit Linke in Berlin - SPD stimmt zu</t>
  </si>
  <si>
    <t xml:space="preserve">2026-09-27</t>
  </si>
  <si>
    <t xml:space="preserve">Agenturmeldung 27.09.</t>
  </si>
  <si>
    <t xml:space="preserve">https://tagesspiegel.de/berlin/dpa-regierungsbildung-baldige-sondierungen-mit-linke-in-berlin-spd-stimmt-zu-16099501.html</t>
  </si>
  <si>
    <t xml:space="preserve">Berlin: Grüne Bundesspitzen sind sauer auf Berliner Grüne - DER SPIEGEL</t>
  </si>
  <si>
    <t xml:space="preserve">https://spiegel.de/politik/deutschland/sondierungen-mit-linke-gehen-weiter-gruene-bundesspitzen-sind-sauer-auf-berliner-gruene-a-9b169450-85b8-4276-a2cf-dcdda0c2ab48</t>
  </si>
  <si>
    <t xml:space="preserve">GEMEINSAM, MEHR BERLIN</t>
  </si>
  <si>
    <t xml:space="preserve">https://gruene.berlin/fileadmin/user_upload/Sondierungspapier_Gruene_Linke_SPD_2026.pdf</t>
  </si>
  <si>
    <t xml:space="preserve">SPD, Linke und Grüne einigen sich bei Sondierungen in Berlin | FAZ</t>
  </si>
  <si>
    <t xml:space="preserve">https://faz.net/aktuell/politik/inland/spd-linke-und-gruene-einigen-sich-bei-sondierungen-in-berlin-accg-201596743.html</t>
  </si>
  <si>
    <t xml:space="preserve">Linke: Sondierungsgespräche in Berlin gehen weiter - DER SPIEGEL</t>
  </si>
  <si>
    <t xml:space="preserve">https://spiegel.de/politik/linke-sondierungsgespraeche-in-berlin-werden-offenbar-fortgesetzt-a-1609c605-26e7-409d-8fd3-255249f0a981</t>
  </si>
  <si>
    <t xml:space="preserve">Regierungsbildung in Berlin: Berliner Sondierungen gehen ...</t>
  </si>
  <si>
    <t xml:space="preserve">https://zeit.de/news/2026-10/15/berliner-sondierungen-gehen-weiter</t>
  </si>
  <si>
    <t xml:space="preserve">Linke, Grüne und SPD wollen Vorsondierungen bis Mittwoch abschließen</t>
  </si>
  <si>
    <t xml:space="preserve">2026-10-04</t>
  </si>
  <si>
    <t xml:space="preserve">https://rbb24.de/politik/berlin-wahl-2026/beitraege/linke-gruene-spd-regierungsbildung-berlin.html</t>
  </si>
  <si>
    <t xml:space="preserve">Stand der Gespräche - SPD Berlin</t>
  </si>
  <si>
    <t xml:space="preserve">https://spd.berlin/magazin/aktuelles/stand-der-gespraeche</t>
  </si>
  <si>
    <t xml:space="preserve">Berliner SPD will mit Linken und Grünen sondieren | tagesschau.de</t>
  </si>
  <si>
    <t xml:space="preserve">2026-09-26</t>
  </si>
  <si>
    <t xml:space="preserve">https://tagesschau.de/inland/innenpolitik/berlin-spd-linke-gruene-sondierungen-100.html</t>
  </si>
  <si>
    <t xml:space="preserve">Berlin: Linke, Grüne und SPD ebnen Weg für Sondierungsgespräche - DER SPIEGEL</t>
  </si>
  <si>
    <t xml:space="preserve">https://spiegel.de/politik/deutschland/berlin-linke-gruene-und-spd-ebnen-weg-fuer-sondierungsgespraeche-a-cbb9828f-c6a8-47fa-93c5-4ed5b8ef3b25</t>
  </si>
  <si>
    <t xml:space="preserve">Zwei Erklärungen – zwei Perspektiven: Das unterscheidet das Sondierungspapier zum Antisemitismus von der Erklärung der Linksfraktion</t>
  </si>
  <si>
    <t xml:space="preserve">https://tagesspiegel.de/berlin/zwei-erklarungen--zwei-perspektiven-das-unterscheidet-das-sondierungspapier-zum-antisemitismus-von-der-erklarung-der-linksfraktion-16160522.html</t>
  </si>
  <si>
    <t xml:space="preserve">Nach Sondierungen: Berliner Grüne und SPD stimmen für Koalitionsgespräche mit Linken - WELT</t>
  </si>
  <si>
    <t xml:space="preserve">Gremien 19.10.</t>
  </si>
  <si>
    <t xml:space="preserve">https://welt.de/politik/deutschland/article6ad645a648103a84a8f179b5/nach-sondierungen-berliner-gruene-und-spd-stimmen-fuer-koalitionsgespraeche-mit-linken.html</t>
  </si>
  <si>
    <t xml:space="preserve">Sondierungsstopp in Berlin: Wer hat Angst vorm Linksbündnis? | taz.de</t>
  </si>
  <si>
    <t xml:space="preserve">https://taz.de/Sondierungsstopp-in-Berlin/!6221494</t>
  </si>
  <si>
    <t xml:space="preserve">Berlin coalition talks suspended over antisemitism deal concerns | Reuters</t>
  </si>
  <si>
    <t xml:space="preserve">https://reuters.com/world/berlin-coalition-talks-called-off-over-antisemitism-deal-concerns-2026-10-13</t>
  </si>
  <si>
    <t xml:space="preserve">Linke, Grüne und SPD in Berlin beschließen Sondierungen, 08.10.2026 | comdirect Informer</t>
  </si>
  <si>
    <t xml:space="preserve">https://comdirect.de/inf/news/detail.html?ID_NEWS=1168055263</t>
  </si>
  <si>
    <t xml:space="preserve">Regierungsbildung in Berlin: Baldige Sondierungen mit Linke in der Hauptstadt – SPD stimmt zu | stuttgarter-zeitung.de</t>
  </si>
  <si>
    <t xml:space="preserve">https://stuttgarter-zeitung.de/politik/regierungsbildung-in-der-hauptstadt-baldige-sondierungen-mit-linke-in-berlin-spd-stimmt-zu-79507398.html</t>
  </si>
  <si>
    <t xml:space="preserve">Linke, Grüne und SPD setzen Sondierungsgespräche am Donnerstag fort</t>
  </si>
  <si>
    <t xml:space="preserve">https://rbb24.de/politik/berlin-wahl-2026/beitraege/berlin-gruene-linke-spd-sondierung-vanessa-emde-antisemitismus.html</t>
  </si>
  <si>
    <t xml:space="preserve">Linke, Grüne und SPD in Berlin beschließen Sondierungen</t>
  </si>
  <si>
    <t xml:space="preserve">https://zdfheute.de/politik/deutschland/berlin-rot-gruen-rot-sondierungen-paket-gegen-antisemitismus-100.html</t>
  </si>
  <si>
    <t xml:space="preserve">Berliner Sondierungen: Die Vereinbarung von Linken, Grünen und SPD im Wortlaut</t>
  </si>
  <si>
    <t xml:space="preserve">https://berliner-zeitung.de/article/berliner-sondierungen-die-vereinbarung-von-linken-gruenen-und-spd-im-wortlaut-10472990</t>
  </si>
  <si>
    <t xml:space="preserve">Sondierung in Berlin: Finden Linke, Grüne und SPD doch zueinander?</t>
  </si>
  <si>
    <t xml:space="preserve">https://zdfheute.de/politik/deutschland/berlin-sondierungen-linke-spd-gruene-krise-100.html</t>
  </si>
  <si>
    <t xml:space="preserve">Wortbruch-Vorwurf an die Linke: So reagieren die Parteien auf die Sondierungspause in Berlin</t>
  </si>
  <si>
    <t xml:space="preserve">https://tagesspiegel.de/berlin/dpa-regierungsbildung-in-berlin-brantner-linke-hat-sich-nicht-an-abmachung-gehalten-16159246.html</t>
  </si>
  <si>
    <t xml:space="preserve">Regierungsbildung - Grüne und SPD in Berlin unterbrechen Sondierungen mit Linken</t>
  </si>
  <si>
    <t xml:space="preserve">https://deutschlandfunk.de/gruene-und-spd-in-berlin-unterbrechen-sondierungen-mit-linken-106.html</t>
  </si>
  <si>
    <t xml:space="preserve">Regierungsbildung - Baldige Sondierungen mit Linke in Berlin - SPD stimmt zu - Politik - SZ.de</t>
  </si>
  <si>
    <t xml:space="preserve">https://sueddeutsche.de/politik/regierungsbildung-baldige-sondierungen-mit-linke-in-berlin-spd-stimmt-zu-dpa.urn-newsml-dpa-com-20090101-260927-930-752504</t>
  </si>
  <si>
    <t xml:space="preserve">Berlin: Grüne und SPD stimmen für Koalitionsgespräche mit Linke | tagesschau.de</t>
  </si>
  <si>
    <t xml:space="preserve">https://tagesschau.de/inland/berlin-wahl-spd-gruene-koalitionsverhandlungen-100.html</t>
  </si>
  <si>
    <t xml:space="preserve">Berliner SPD für Koalitionsgespräche mit Linkspartei und Grünen | tagesschau.de</t>
  </si>
  <si>
    <t xml:space="preserve">https://tagesschau.de/inland/innenpolitik/koalitionsverhandlungen-berlin-spd-linke-gruene-100.html</t>
  </si>
  <si>
    <t xml:space="preserve">Artikel über die Zustimmung von Grünen-Parteitag und SPD-Landesvorstand (19.10.), die zitiert wurden</t>
  </si>
  <si>
    <t xml:space="preserve">Zum Vergleich: die Artikel zum Sondierungsabschluss vom 17.10. Zahlen sind Nennungen je Lauf.</t>
  </si>
  <si>
    <t xml:space="preserve">Bei wenigen Gegenstimmen: Grüne und SPD stimmen für Koalitionsgespräche mit Linken</t>
  </si>
  <si>
    <t xml:space="preserve">Berlin: SPD und Grüne stimmen für Koalitionsgespräche mit der Linken - DER SPIEGEL</t>
  </si>
  <si>
    <t xml:space="preserve">Regierungsbildung in Berlin: Berliner SPD stimmt für Koalitionsverhandlungen mit Linken und Grünen</t>
  </si>
  <si>
    <t xml:space="preserve">Berlin: Berliner Grüne stimmen für Koalitionsverhandlungen mit Linken und SPD | DIE ZEIT</t>
  </si>
  <si>
    <t xml:space="preserve">facebook.com</t>
  </si>
  <si>
    <t xml:space="preserve">Linke, Grüne und SPD sind bei der Regierungsbildung in Berlin einen Schritt vorangekommen. Vier Wochen nach der Wahl zum Berliner Abgeordnetenhaus haben sie heute ihre Sondierungsgespräche abgeschlossen. Auf einer Pressekonferenz der Parteispitzen hieß es, den Gremien werde die Aufnahme von Koalitionsverhandlungen vorgeschlagen. Linke, Grüne und SPD planen unter anderem eine Vergesellschaftung großer privater Wohnungsbestände. #tagesschau #nachrichten #news #berlin #sondierungen #linke #spd #grüne #regierungsbildung #antisemitismus | tagesschau | Facebook</t>
  </si>
  <si>
    <t xml:space="preserve">Berliner Grüne wollen Koalitionsverhandlungen mit Linken und SPD aufnehmen: Die Berliner Parteien Bündnis 90/Die Grünen, die Linke...</t>
  </si>
  <si>
    <t xml:space="preserve">Berliner SPD macht den Weg frei für Koalitionsverhandlungen</t>
  </si>
  <si>
    <t xml:space="preserve">Koalitionsverhandlungen in Berlin: Fraglich, ob die SPD das ...</t>
  </si>
  <si>
    <t xml:space="preserve">onvista.de</t>
  </si>
  <si>
    <t xml:space="preserve">ROUNDUP/Kreise: Berliner SPD für Koalitionsgespräche mit Linke und Grünen • onvista</t>
  </si>
  <si>
    <t xml:space="preserve">Aufnahme von Sondierungsgesprächen und Koalitionsverhandlungen: Beschluss auf dem Landesausschuss: Der Landesvorstand...</t>
  </si>
  <si>
    <t xml:space="preserve">Berlin - Grüne und SPD für Koalitionsverhandlungen mit Linkspartei</t>
  </si>
  <si>
    <t xml:space="preserve">Handelsblatt</t>
  </si>
  <si>
    <t xml:space="preserve">Summe Gremien-Artikel</t>
  </si>
  <si>
    <t xml:space="preserve">„Wertekompass nicht verhandelbar“: SPD-Innenpolitiker gegen Rot-Grün-Rot in Berlin | FAZ</t>
  </si>
  <si>
    <t xml:space="preserve">Summe Abschluss-Artikel</t>
  </si>
  <si>
    <t xml:space="preserve">alle Zitate des Laufs</t>
  </si>
  <si>
    <t xml:space="preserve">Anteil Gremien-Artikel</t>
  </si>
  <si>
    <t xml:space="preserve">Anteil Abschluss-Artikel</t>
  </si>
  <si>
    <t xml:space="preserve">Zuordnung nach Titel und URL. Vorberichte („wollen Montag entscheiden“) sind nicht als Gremien-Artikel gezählt. Am 19.10. erschienen laut aclipp-Monitoring 217 Artikel zu den Gremienbeschlüssen.</t>
  </si>
  <si>
    <t xml:space="preserve">Eine dpa-Meldung vom 27.09. („Baldige Sondierungen mit Linke in Berlin - SPD stimmt zu“) in den Zitaten</t>
  </si>
  <si>
    <t xml:space="preserve">Dieselbe Agenturmeldung, zitiert über die Übernahmen verschiedener Portale. Nennungen je Lauf.</t>
  </si>
  <si>
    <t xml:space="preserve">swp.de</t>
  </si>
  <si>
    <t xml:space="preserve">Regierungsbildung in Berlin: Baldige Sondierungen mit Linke in der Hauptstadt – SPD stimmt zu | swp.de</t>
  </si>
  <si>
    <t xml:space="preserve">gmx.net</t>
  </si>
  <si>
    <t xml:space="preserve">Baldige Sondierungen mit Linke in Berlin - SPD stimmt zu</t>
  </si>
  <si>
    <t xml:space="preserve">de.finance.yahoo.com</t>
  </si>
  <si>
    <t xml:space="preserve">ROUNDUP 2: Baldige Sondierungen mit Linke in Berlin - SPD stimmt zu</t>
  </si>
  <si>
    <t xml:space="preserve">ga.de</t>
  </si>
  <si>
    <t xml:space="preserve">live.deutsche-boerse.com</t>
  </si>
  <si>
    <t xml:space="preserve">news.de</t>
  </si>
  <si>
    <t xml:space="preserve">Berlin: Baldige Sondierungen mit Linke in Berlin - SPD stimmt zu | news.de</t>
  </si>
  <si>
    <t xml:space="preserve">bkz.de</t>
  </si>
  <si>
    <t xml:space="preserve">Baldige Sondierungen mit Linke in Berlin – SPD stimmt zu</t>
  </si>
  <si>
    <t xml:space="preserve">Summe</t>
  </si>
  <si>
    <t xml:space="preserve">Meistzitierte Domains je Assistent, Läufe 20. bis 25.10.</t>
  </si>
  <si>
    <t xml:space="preserve">Zitate je Domain und Anteil an allen Zitaten des Assistenten in diesem Zeitraum. Die zehn meistzitierten Domains je Assistent.</t>
  </si>
  <si>
    <t xml:space="preserve">Assistent</t>
  </si>
  <si>
    <t xml:space="preserve">Rang</t>
  </si>
  <si>
    <t xml:space="preserve">Zitate</t>
  </si>
  <si>
    <t xml:space="preserve">Anteil der Antworten, die die Domain zitieren</t>
  </si>
  <si>
    <t xml:space="preserve">ChatGPT</t>
  </si>
  <si>
    <t xml:space="preserve">bild.de</t>
  </si>
  <si>
    <t xml:space="preserve">Google AI Mode</t>
  </si>
  <si>
    <t xml:space="preserve">Google AI Overview</t>
  </si>
  <si>
    <t xml:space="preserve">Gemini</t>
  </si>
  <si>
    <t xml:space="preserve">Microsoft Copilot</t>
  </si>
  <si>
    <t xml:space="preserve">Mistral</t>
  </si>
  <si>
    <t xml:space="preserve">Perplexity</t>
  </si>
  <si>
    <t xml:space="preserve">Hinweis: Für Perplexity wurden nur die 50 meistzitierten Domains abgerufen (von 85); die Summe „alle Zitate“ ist dort entsprechend eine Untergrenze.</t>
  </si>
</sst>
</file>

<file path=xl/styles.xml><?xml version="1.0" encoding="utf-8"?>
<styleSheet xmlns="http://schemas.openxmlformats.org/spreadsheetml/2006/main">
  <numFmts count="3">
    <numFmt numFmtId="164" formatCode="General"/>
    <numFmt numFmtId="165" formatCode="0.0%"/>
    <numFmt numFmtId="166" formatCode="0%"/>
  </numFmts>
  <fonts count="7">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1"/>
      <name val="Arial"/>
      <family val="0"/>
      <charset val="1"/>
    </font>
    <font>
      <b val="true"/>
      <sz val="11"/>
      <name val="Arial"/>
      <family val="0"/>
      <charset val="1"/>
    </font>
  </fonts>
  <fills count="3">
    <fill>
      <patternFill patternType="none"/>
    </fill>
    <fill>
      <patternFill patternType="gray125"/>
    </fill>
    <fill>
      <patternFill patternType="solid">
        <fgColor rgb="FFEEEEEE"/>
        <bgColor rgb="FFFFFF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0"/>
  </cols>
  <sheetData>
    <row r="1" customFormat="false" ht="16.15" hidden="false" customHeight="false" outlineLevel="0" collapsed="false">
      <c r="A1" s="1" t="s">
        <v>0</v>
      </c>
      <c r="B1" s="2"/>
    </row>
    <row r="2" customFormat="false" ht="15" hidden="false" customHeight="false" outlineLevel="0" collapsed="false">
      <c r="A2" s="3"/>
      <c r="B2" s="2"/>
    </row>
    <row r="3" customFormat="false" ht="26.85" hidden="false" customHeight="false" outlineLevel="0" collapsed="false">
      <c r="A3" s="3" t="s">
        <v>1</v>
      </c>
      <c r="B3" s="2" t="s">
        <v>2</v>
      </c>
    </row>
    <row r="4" customFormat="false" ht="26.85" hidden="false" customHeight="false" outlineLevel="0" collapsed="false">
      <c r="A4" s="3" t="s">
        <v>3</v>
      </c>
      <c r="B4" s="2" t="s">
        <v>4</v>
      </c>
    </row>
    <row r="5" customFormat="false" ht="26.85" hidden="false" customHeight="false" outlineLevel="0" collapsed="false">
      <c r="A5" s="3" t="s">
        <v>5</v>
      </c>
      <c r="B5" s="2" t="s">
        <v>6</v>
      </c>
    </row>
    <row r="6" customFormat="false" ht="15" hidden="false" customHeight="false" outlineLevel="0" collapsed="false">
      <c r="A6" s="3" t="s">
        <v>7</v>
      </c>
      <c r="B6" s="2" t="s">
        <v>8</v>
      </c>
    </row>
    <row r="7" customFormat="false" ht="26.85" hidden="false" customHeight="false" outlineLevel="0" collapsed="false">
      <c r="A7" s="3" t="s">
        <v>9</v>
      </c>
      <c r="B7" s="2" t="s">
        <v>10</v>
      </c>
    </row>
    <row r="8" customFormat="false" ht="39.55" hidden="false" customHeight="false" outlineLevel="0" collapsed="false">
      <c r="A8" s="3" t="s">
        <v>11</v>
      </c>
      <c r="B8" s="2" t="s">
        <v>12</v>
      </c>
    </row>
    <row r="9" customFormat="false" ht="15" hidden="false" customHeight="false" outlineLevel="0" collapsed="false">
      <c r="A9" s="3" t="s">
        <v>13</v>
      </c>
      <c r="B9" s="2" t="s">
        <v>14</v>
      </c>
    </row>
    <row r="10" customFormat="false" ht="15" hidden="false" customHeight="false" outlineLevel="0" collapsed="false">
      <c r="A10" s="3" t="s">
        <v>15</v>
      </c>
      <c r="B10" s="2" t="s">
        <v>16</v>
      </c>
    </row>
    <row r="11" customFormat="false" ht="15" hidden="false" customHeight="false" outlineLevel="0" collapsed="false">
      <c r="A11" s="3" t="s">
        <v>17</v>
      </c>
      <c r="B11" s="2"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11" min="2" style="0" width="11"/>
  </cols>
  <sheetData>
    <row r="1" customFormat="false" ht="16.15" hidden="false" customHeight="false" outlineLevel="0" collapsed="false">
      <c r="A1" s="1" t="s">
        <v>19</v>
      </c>
    </row>
    <row r="3" customFormat="false" ht="26.85" hidden="false" customHeight="false" outlineLevel="0" collapsed="false">
      <c r="A3" s="4" t="s">
        <v>20</v>
      </c>
      <c r="B3" s="4" t="s">
        <v>21</v>
      </c>
      <c r="C3" s="4" t="s">
        <v>22</v>
      </c>
      <c r="D3" s="4" t="s">
        <v>23</v>
      </c>
      <c r="E3" s="4" t="s">
        <v>24</v>
      </c>
      <c r="F3" s="4" t="s">
        <v>25</v>
      </c>
      <c r="G3" s="4" t="s">
        <v>26</v>
      </c>
      <c r="H3" s="4" t="s">
        <v>27</v>
      </c>
      <c r="I3" s="4" t="s">
        <v>28</v>
      </c>
      <c r="J3" s="4" t="s">
        <v>29</v>
      </c>
      <c r="K3" s="4" t="s">
        <v>30</v>
      </c>
    </row>
    <row r="4" customFormat="false" ht="15" hidden="false" customHeight="false" outlineLevel="0" collapsed="false">
      <c r="A4" s="5" t="s">
        <v>31</v>
      </c>
      <c r="B4" s="5" t="n">
        <v>81</v>
      </c>
      <c r="C4" s="5" t="n">
        <v>76</v>
      </c>
      <c r="D4" s="5" t="n">
        <v>107</v>
      </c>
      <c r="E4" s="5" t="n">
        <v>117</v>
      </c>
      <c r="F4" s="5" t="n">
        <v>114</v>
      </c>
      <c r="G4" s="5" t="n">
        <v>120</v>
      </c>
      <c r="H4" s="5" t="n">
        <v>115</v>
      </c>
      <c r="I4" s="5" t="n">
        <v>127</v>
      </c>
      <c r="J4" s="5" t="n">
        <v>113</v>
      </c>
      <c r="K4" s="5" t="n">
        <f aca="false">SUM(B4:J4)</f>
        <v>970</v>
      </c>
    </row>
    <row r="5" customFormat="false" ht="15" hidden="false" customHeight="false" outlineLevel="0" collapsed="false">
      <c r="A5" s="5" t="s">
        <v>32</v>
      </c>
      <c r="B5" s="5" t="n">
        <v>49</v>
      </c>
      <c r="C5" s="5" t="n">
        <v>48</v>
      </c>
      <c r="D5" s="5" t="n">
        <v>52</v>
      </c>
      <c r="E5" s="5" t="n">
        <v>38</v>
      </c>
      <c r="F5" s="5" t="n">
        <v>50</v>
      </c>
      <c r="G5" s="5" t="n">
        <v>41</v>
      </c>
      <c r="H5" s="5" t="n">
        <v>47</v>
      </c>
      <c r="I5" s="5" t="n">
        <v>46</v>
      </c>
      <c r="J5" s="5" t="n">
        <v>51</v>
      </c>
      <c r="K5" s="5" t="n">
        <f aca="false">SUM(B5:J5)</f>
        <v>422</v>
      </c>
    </row>
    <row r="6" customFormat="false" ht="15" hidden="false" customHeight="false" outlineLevel="0" collapsed="false">
      <c r="A6" s="5" t="s">
        <v>33</v>
      </c>
      <c r="B6" s="5" t="n">
        <v>41</v>
      </c>
      <c r="C6" s="5" t="n">
        <v>31</v>
      </c>
      <c r="D6" s="5" t="n">
        <v>48</v>
      </c>
      <c r="E6" s="5" t="n">
        <v>42</v>
      </c>
      <c r="F6" s="5" t="n">
        <v>42</v>
      </c>
      <c r="G6" s="5" t="n">
        <v>52</v>
      </c>
      <c r="H6" s="5" t="n">
        <v>58</v>
      </c>
      <c r="I6" s="5" t="n">
        <v>49</v>
      </c>
      <c r="J6" s="5" t="n">
        <v>56</v>
      </c>
      <c r="K6" s="5" t="n">
        <f aca="false">SUM(B6:J6)</f>
        <v>419</v>
      </c>
    </row>
    <row r="7" customFormat="false" ht="15" hidden="false" customHeight="false" outlineLevel="0" collapsed="false">
      <c r="A7" s="5" t="s">
        <v>34</v>
      </c>
      <c r="B7" s="5" t="n">
        <v>40</v>
      </c>
      <c r="C7" s="5" t="n">
        <v>35</v>
      </c>
      <c r="D7" s="5" t="n">
        <v>32</v>
      </c>
      <c r="E7" s="5" t="n">
        <v>34</v>
      </c>
      <c r="F7" s="5" t="n">
        <v>30</v>
      </c>
      <c r="G7" s="5" t="n">
        <v>35</v>
      </c>
      <c r="H7" s="5" t="n">
        <v>30</v>
      </c>
      <c r="I7" s="5" t="n">
        <v>41</v>
      </c>
      <c r="J7" s="5" t="n">
        <v>35</v>
      </c>
      <c r="K7" s="5" t="n">
        <f aca="false">SUM(B7:J7)</f>
        <v>312</v>
      </c>
    </row>
    <row r="8" customFormat="false" ht="15" hidden="false" customHeight="false" outlineLevel="0" collapsed="false">
      <c r="A8" s="5" t="s">
        <v>35</v>
      </c>
      <c r="B8" s="5" t="n">
        <v>44</v>
      </c>
      <c r="C8" s="5" t="n">
        <v>28</v>
      </c>
      <c r="D8" s="5" t="n">
        <v>30</v>
      </c>
      <c r="E8" s="5" t="n">
        <v>29</v>
      </c>
      <c r="F8" s="5" t="n">
        <v>36</v>
      </c>
      <c r="G8" s="5" t="n">
        <v>27</v>
      </c>
      <c r="H8" s="5" t="n">
        <v>32</v>
      </c>
      <c r="I8" s="5" t="n">
        <v>29</v>
      </c>
      <c r="J8" s="5" t="n">
        <v>33</v>
      </c>
      <c r="K8" s="5" t="n">
        <f aca="false">SUM(B8:J8)</f>
        <v>288</v>
      </c>
    </row>
    <row r="9" customFormat="false" ht="15" hidden="false" customHeight="false" outlineLevel="0" collapsed="false">
      <c r="A9" s="5" t="s">
        <v>36</v>
      </c>
      <c r="B9" s="5" t="n">
        <v>36</v>
      </c>
      <c r="C9" s="5" t="n">
        <v>32</v>
      </c>
      <c r="D9" s="5" t="n">
        <v>33</v>
      </c>
      <c r="E9" s="5" t="n">
        <v>32</v>
      </c>
      <c r="F9" s="5" t="n">
        <v>37</v>
      </c>
      <c r="G9" s="5" t="n">
        <v>16</v>
      </c>
      <c r="H9" s="5" t="n">
        <v>23</v>
      </c>
      <c r="I9" s="5" t="n">
        <v>14</v>
      </c>
      <c r="J9" s="5" t="n">
        <v>14</v>
      </c>
      <c r="K9" s="5" t="n">
        <f aca="false">SUM(B9:J9)</f>
        <v>237</v>
      </c>
    </row>
    <row r="10" customFormat="false" ht="15" hidden="false" customHeight="false" outlineLevel="0" collapsed="false">
      <c r="A10" s="5" t="s">
        <v>37</v>
      </c>
      <c r="B10" s="5" t="n">
        <v>22</v>
      </c>
      <c r="C10" s="5" t="n">
        <v>19</v>
      </c>
      <c r="D10" s="5" t="n">
        <v>19</v>
      </c>
      <c r="E10" s="5" t="n">
        <v>19</v>
      </c>
      <c r="F10" s="5" t="n">
        <v>21</v>
      </c>
      <c r="G10" s="5" t="n">
        <v>19</v>
      </c>
      <c r="H10" s="5" t="n">
        <v>13</v>
      </c>
      <c r="I10" s="5" t="n">
        <v>14</v>
      </c>
      <c r="J10" s="5" t="n">
        <v>14</v>
      </c>
      <c r="K10" s="5" t="n">
        <f aca="false">SUM(B10:J10)</f>
        <v>160</v>
      </c>
    </row>
    <row r="11" customFormat="false" ht="15" hidden="false" customHeight="false" outlineLevel="0" collapsed="false">
      <c r="A11" s="5" t="s">
        <v>38</v>
      </c>
      <c r="B11" s="5" t="n">
        <v>8</v>
      </c>
      <c r="C11" s="5" t="n">
        <v>19</v>
      </c>
      <c r="D11" s="5" t="n">
        <v>19</v>
      </c>
      <c r="E11" s="5" t="n">
        <v>13</v>
      </c>
      <c r="F11" s="5" t="n">
        <v>20</v>
      </c>
      <c r="G11" s="5" t="n">
        <v>12</v>
      </c>
      <c r="H11" s="5" t="n">
        <v>10</v>
      </c>
      <c r="I11" s="5" t="n">
        <v>16</v>
      </c>
      <c r="J11" s="5" t="n">
        <v>20</v>
      </c>
      <c r="K11" s="5" t="n">
        <f aca="false">SUM(B11:J11)</f>
        <v>137</v>
      </c>
    </row>
    <row r="12" customFormat="false" ht="15" hidden="false" customHeight="false" outlineLevel="0" collapsed="false">
      <c r="A12" s="5" t="s">
        <v>39</v>
      </c>
      <c r="B12" s="5" t="n">
        <v>11</v>
      </c>
      <c r="C12" s="5" t="n">
        <v>10</v>
      </c>
      <c r="D12" s="5" t="n">
        <v>6</v>
      </c>
      <c r="E12" s="5" t="n">
        <v>8</v>
      </c>
      <c r="F12" s="5" t="n">
        <v>5</v>
      </c>
      <c r="G12" s="5" t="n">
        <v>10</v>
      </c>
      <c r="H12" s="5" t="n">
        <v>12</v>
      </c>
      <c r="I12" s="5" t="n">
        <v>14</v>
      </c>
      <c r="J12" s="5" t="n">
        <v>7</v>
      </c>
      <c r="K12" s="5" t="n">
        <f aca="false">SUM(B12:J12)</f>
        <v>83</v>
      </c>
    </row>
    <row r="13" customFormat="false" ht="15" hidden="false" customHeight="false" outlineLevel="0" collapsed="false">
      <c r="A13" s="5" t="s">
        <v>40</v>
      </c>
      <c r="B13" s="5" t="n">
        <v>10</v>
      </c>
      <c r="C13" s="5" t="n">
        <v>10</v>
      </c>
      <c r="D13" s="5" t="n">
        <v>8</v>
      </c>
      <c r="E13" s="5" t="n">
        <v>11</v>
      </c>
      <c r="F13" s="5" t="n">
        <v>14</v>
      </c>
      <c r="G13" s="5" t="n">
        <v>8</v>
      </c>
      <c r="H13" s="5" t="n">
        <v>10</v>
      </c>
      <c r="I13" s="5" t="n">
        <v>8</v>
      </c>
      <c r="J13" s="5" t="n">
        <v>4</v>
      </c>
      <c r="K13" s="5" t="n">
        <f aca="false">SUM(B13:J13)</f>
        <v>83</v>
      </c>
    </row>
    <row r="14" customFormat="false" ht="15" hidden="false" customHeight="false" outlineLevel="0" collapsed="false">
      <c r="A14" s="5" t="s">
        <v>41</v>
      </c>
      <c r="B14" s="5" t="n">
        <v>6</v>
      </c>
      <c r="C14" s="5" t="n">
        <v>15</v>
      </c>
      <c r="D14" s="5" t="n">
        <v>11</v>
      </c>
      <c r="E14" s="5" t="n">
        <v>6</v>
      </c>
      <c r="F14" s="5" t="n">
        <v>9</v>
      </c>
      <c r="G14" s="5" t="n">
        <v>9</v>
      </c>
      <c r="H14" s="5" t="n">
        <v>9</v>
      </c>
      <c r="I14" s="5" t="n">
        <v>9</v>
      </c>
      <c r="J14" s="5" t="n">
        <v>6</v>
      </c>
      <c r="K14" s="5" t="n">
        <f aca="false">SUM(B14:J14)</f>
        <v>80</v>
      </c>
    </row>
    <row r="15" customFormat="false" ht="15" hidden="false" customHeight="false" outlineLevel="0" collapsed="false">
      <c r="A15" s="5" t="s">
        <v>42</v>
      </c>
      <c r="B15" s="5" t="n">
        <v>4</v>
      </c>
      <c r="C15" s="5" t="n">
        <v>10</v>
      </c>
      <c r="D15" s="5" t="n">
        <v>6</v>
      </c>
      <c r="E15" s="5" t="n">
        <v>10</v>
      </c>
      <c r="F15" s="5" t="n">
        <v>6</v>
      </c>
      <c r="G15" s="5" t="n">
        <v>10</v>
      </c>
      <c r="H15" s="5" t="n">
        <v>9</v>
      </c>
      <c r="I15" s="5" t="n">
        <v>7</v>
      </c>
      <c r="J15" s="5" t="n">
        <v>14</v>
      </c>
      <c r="K15" s="5" t="n">
        <f aca="false">SUM(B15:J15)</f>
        <v>76</v>
      </c>
    </row>
    <row r="16" customFormat="false" ht="15" hidden="false" customHeight="false" outlineLevel="0" collapsed="false">
      <c r="A16" s="5" t="s">
        <v>43</v>
      </c>
      <c r="B16" s="5" t="n">
        <v>13</v>
      </c>
      <c r="C16" s="5" t="n">
        <v>4</v>
      </c>
      <c r="D16" s="5" t="n">
        <v>4</v>
      </c>
      <c r="E16" s="5" t="n">
        <v>5</v>
      </c>
      <c r="F16" s="5" t="n">
        <v>10</v>
      </c>
      <c r="G16" s="5" t="n">
        <v>3</v>
      </c>
      <c r="H16" s="5" t="n">
        <v>5</v>
      </c>
      <c r="I16" s="5" t="n">
        <v>6</v>
      </c>
      <c r="J16" s="5" t="n">
        <v>8</v>
      </c>
      <c r="K16" s="5" t="n">
        <f aca="false">SUM(B16:J16)</f>
        <v>58</v>
      </c>
    </row>
    <row r="17" customFormat="false" ht="15" hidden="false" customHeight="false" outlineLevel="0" collapsed="false">
      <c r="A17" s="5" t="s">
        <v>44</v>
      </c>
      <c r="B17" s="5" t="n">
        <v>6</v>
      </c>
      <c r="C17" s="5" t="n">
        <v>1</v>
      </c>
      <c r="D17" s="5" t="n">
        <v>3</v>
      </c>
      <c r="E17" s="5" t="n">
        <v>8</v>
      </c>
      <c r="F17" s="5" t="n">
        <v>3</v>
      </c>
      <c r="G17" s="5" t="n">
        <v>9</v>
      </c>
      <c r="H17" s="5" t="n">
        <v>9</v>
      </c>
      <c r="I17" s="5" t="n">
        <v>13</v>
      </c>
      <c r="J17" s="5" t="n">
        <v>3</v>
      </c>
      <c r="K17" s="5" t="n">
        <f aca="false">SUM(B17:J17)</f>
        <v>55</v>
      </c>
    </row>
    <row r="18" customFormat="false" ht="15" hidden="false" customHeight="false" outlineLevel="0" collapsed="false">
      <c r="A18" s="5" t="s">
        <v>45</v>
      </c>
      <c r="B18" s="5" t="n">
        <v>2</v>
      </c>
      <c r="C18" s="5" t="n">
        <v>0</v>
      </c>
      <c r="D18" s="5" t="n">
        <v>5</v>
      </c>
      <c r="E18" s="5" t="n">
        <v>6</v>
      </c>
      <c r="F18" s="5" t="n">
        <v>6</v>
      </c>
      <c r="G18" s="5" t="n">
        <v>6</v>
      </c>
      <c r="H18" s="5" t="n">
        <v>6</v>
      </c>
      <c r="I18" s="5" t="n">
        <v>11</v>
      </c>
      <c r="J18" s="5" t="n">
        <v>7</v>
      </c>
      <c r="K18" s="5" t="n">
        <f aca="false">SUM(B18:J18)</f>
        <v>49</v>
      </c>
    </row>
    <row r="19" customFormat="false" ht="15" hidden="false" customHeight="false" outlineLevel="0" collapsed="false">
      <c r="A19" s="5" t="s">
        <v>46</v>
      </c>
      <c r="B19" s="5" t="n">
        <v>0</v>
      </c>
      <c r="C19" s="5" t="n">
        <v>9</v>
      </c>
      <c r="D19" s="5" t="n">
        <v>8</v>
      </c>
      <c r="E19" s="5" t="n">
        <v>5</v>
      </c>
      <c r="F19" s="5" t="n">
        <v>4</v>
      </c>
      <c r="G19" s="5" t="n">
        <v>5</v>
      </c>
      <c r="H19" s="5" t="n">
        <v>7</v>
      </c>
      <c r="I19" s="5" t="n">
        <v>3</v>
      </c>
      <c r="J19" s="5" t="n">
        <v>1</v>
      </c>
      <c r="K19" s="5" t="n">
        <f aca="false">SUM(B19:J19)</f>
        <v>42</v>
      </c>
    </row>
    <row r="20" customFormat="false" ht="15" hidden="false" customHeight="false" outlineLevel="0" collapsed="false">
      <c r="A20" s="5" t="s">
        <v>47</v>
      </c>
      <c r="B20" s="5" t="n">
        <v>4</v>
      </c>
      <c r="C20" s="5" t="n">
        <v>5</v>
      </c>
      <c r="D20" s="5" t="n">
        <v>5</v>
      </c>
      <c r="E20" s="5" t="n">
        <v>5</v>
      </c>
      <c r="F20" s="5" t="n">
        <v>5</v>
      </c>
      <c r="G20" s="5" t="n">
        <v>3</v>
      </c>
      <c r="H20" s="5" t="n">
        <v>6</v>
      </c>
      <c r="I20" s="5" t="n">
        <v>4</v>
      </c>
      <c r="J20" s="5" t="n">
        <v>4</v>
      </c>
      <c r="K20" s="5" t="n">
        <f aca="false">SUM(B20:J20)</f>
        <v>41</v>
      </c>
    </row>
    <row r="21" customFormat="false" ht="15" hidden="false" customHeight="false" outlineLevel="0" collapsed="false">
      <c r="A21" s="5" t="s">
        <v>48</v>
      </c>
      <c r="B21" s="5" t="n">
        <v>5</v>
      </c>
      <c r="C21" s="5" t="n">
        <v>6</v>
      </c>
      <c r="D21" s="5" t="n">
        <v>2</v>
      </c>
      <c r="E21" s="5" t="n">
        <v>3</v>
      </c>
      <c r="F21" s="5" t="n">
        <v>2</v>
      </c>
      <c r="G21" s="5" t="n">
        <v>4</v>
      </c>
      <c r="H21" s="5" t="n">
        <v>5</v>
      </c>
      <c r="I21" s="5" t="n">
        <v>4</v>
      </c>
      <c r="J21" s="5" t="n">
        <v>8</v>
      </c>
      <c r="K21" s="5" t="n">
        <f aca="false">SUM(B21:J21)</f>
        <v>39</v>
      </c>
    </row>
    <row r="22" customFormat="false" ht="15" hidden="false" customHeight="false" outlineLevel="0" collapsed="false">
      <c r="A22" s="5" t="s">
        <v>49</v>
      </c>
      <c r="B22" s="5" t="n">
        <v>2</v>
      </c>
      <c r="C22" s="5" t="n">
        <v>5</v>
      </c>
      <c r="D22" s="5" t="n">
        <v>6</v>
      </c>
      <c r="E22" s="5" t="n">
        <v>3</v>
      </c>
      <c r="F22" s="5" t="n">
        <v>4</v>
      </c>
      <c r="G22" s="5" t="n">
        <v>5</v>
      </c>
      <c r="H22" s="5" t="n">
        <v>2</v>
      </c>
      <c r="I22" s="5" t="n">
        <v>7</v>
      </c>
      <c r="J22" s="5" t="n">
        <v>5</v>
      </c>
      <c r="K22" s="5" t="n">
        <f aca="false">SUM(B22:J22)</f>
        <v>39</v>
      </c>
    </row>
    <row r="23" customFormat="false" ht="15" hidden="false" customHeight="false" outlineLevel="0" collapsed="false">
      <c r="A23" s="5" t="s">
        <v>50</v>
      </c>
      <c r="B23" s="5" t="n">
        <v>8</v>
      </c>
      <c r="C23" s="5" t="n">
        <v>7</v>
      </c>
      <c r="D23" s="5" t="n">
        <v>4</v>
      </c>
      <c r="E23" s="5" t="n">
        <v>8</v>
      </c>
      <c r="F23" s="5" t="n">
        <v>3</v>
      </c>
      <c r="G23" s="5" t="n">
        <v>2</v>
      </c>
      <c r="H23" s="5" t="n">
        <v>0</v>
      </c>
      <c r="I23" s="5" t="n">
        <v>0</v>
      </c>
      <c r="J23" s="5" t="n">
        <v>1</v>
      </c>
      <c r="K23" s="5" t="n">
        <f aca="false">SUM(B23:J23)</f>
        <v>33</v>
      </c>
    </row>
    <row r="24" customFormat="false" ht="15" hidden="false" customHeight="false" outlineLevel="0" collapsed="false">
      <c r="A24" s="5" t="s">
        <v>51</v>
      </c>
      <c r="B24" s="5" t="n">
        <v>4</v>
      </c>
      <c r="C24" s="5" t="n">
        <v>5</v>
      </c>
      <c r="D24" s="5" t="n">
        <v>6</v>
      </c>
      <c r="E24" s="5" t="n">
        <v>3</v>
      </c>
      <c r="F24" s="5" t="n">
        <v>3</v>
      </c>
      <c r="G24" s="5" t="n">
        <v>1</v>
      </c>
      <c r="H24" s="5" t="n">
        <v>3</v>
      </c>
      <c r="I24" s="5" t="n">
        <v>4</v>
      </c>
      <c r="J24" s="5" t="n">
        <v>4</v>
      </c>
      <c r="K24" s="5" t="n">
        <f aca="false">SUM(B24:J24)</f>
        <v>33</v>
      </c>
    </row>
    <row r="25" customFormat="false" ht="15" hidden="false" customHeight="false" outlineLevel="0" collapsed="false">
      <c r="A25" s="5" t="s">
        <v>52</v>
      </c>
      <c r="B25" s="5" t="n">
        <v>2</v>
      </c>
      <c r="C25" s="5" t="n">
        <v>4</v>
      </c>
      <c r="D25" s="5" t="n">
        <v>4</v>
      </c>
      <c r="E25" s="5" t="n">
        <v>3</v>
      </c>
      <c r="F25" s="5" t="n">
        <v>5</v>
      </c>
      <c r="G25" s="5" t="n">
        <v>4</v>
      </c>
      <c r="H25" s="5" t="n">
        <v>7</v>
      </c>
      <c r="I25" s="5" t="n">
        <v>2</v>
      </c>
      <c r="J25" s="5" t="n">
        <v>2</v>
      </c>
      <c r="K25" s="5" t="n">
        <f aca="false">SUM(B25:J25)</f>
        <v>33</v>
      </c>
    </row>
    <row r="26" customFormat="false" ht="15" hidden="false" customHeight="false" outlineLevel="0" collapsed="false">
      <c r="A26" s="5" t="s">
        <v>53</v>
      </c>
      <c r="B26" s="5" t="n">
        <v>2</v>
      </c>
      <c r="C26" s="5" t="n">
        <v>2</v>
      </c>
      <c r="D26" s="5" t="n">
        <v>3</v>
      </c>
      <c r="E26" s="5" t="n">
        <v>4</v>
      </c>
      <c r="F26" s="5" t="n">
        <v>4</v>
      </c>
      <c r="G26" s="5" t="n">
        <v>3</v>
      </c>
      <c r="H26" s="5" t="n">
        <v>5</v>
      </c>
      <c r="I26" s="5" t="n">
        <v>3</v>
      </c>
      <c r="J26" s="5" t="n">
        <v>3</v>
      </c>
      <c r="K26" s="5" t="n">
        <f aca="false">SUM(B26:J26)</f>
        <v>29</v>
      </c>
    </row>
    <row r="27" customFormat="false" ht="15" hidden="false" customHeight="false" outlineLevel="0" collapsed="false">
      <c r="A27" s="5" t="s">
        <v>54</v>
      </c>
      <c r="B27" s="5" t="n">
        <v>7</v>
      </c>
      <c r="C27" s="5" t="n">
        <v>4</v>
      </c>
      <c r="D27" s="5" t="n">
        <v>2</v>
      </c>
      <c r="E27" s="5" t="n">
        <v>1</v>
      </c>
      <c r="F27" s="5" t="n">
        <v>3</v>
      </c>
      <c r="G27" s="5" t="n">
        <v>4</v>
      </c>
      <c r="H27" s="5" t="n">
        <v>2</v>
      </c>
      <c r="I27" s="5" t="n">
        <v>2</v>
      </c>
      <c r="J27" s="5" t="n">
        <v>2</v>
      </c>
      <c r="K27" s="5" t="n">
        <f aca="false">SUM(B27:J27)</f>
        <v>27</v>
      </c>
    </row>
    <row r="28" customFormat="false" ht="15" hidden="false" customHeight="false" outlineLevel="0" collapsed="false">
      <c r="A28" s="5" t="s">
        <v>55</v>
      </c>
      <c r="B28" s="5" t="n">
        <v>3</v>
      </c>
      <c r="C28" s="5" t="n">
        <v>3</v>
      </c>
      <c r="D28" s="5" t="n">
        <v>3</v>
      </c>
      <c r="E28" s="5" t="n">
        <v>3</v>
      </c>
      <c r="F28" s="5" t="n">
        <v>3</v>
      </c>
      <c r="G28" s="5" t="n">
        <v>3</v>
      </c>
      <c r="H28" s="5" t="n">
        <v>3</v>
      </c>
      <c r="I28" s="5" t="n">
        <v>3</v>
      </c>
      <c r="J28" s="5" t="n">
        <v>2</v>
      </c>
      <c r="K28" s="5" t="n">
        <f aca="false">SUM(B28:J28)</f>
        <v>26</v>
      </c>
    </row>
    <row r="29" customFormat="false" ht="15" hidden="false" customHeight="false" outlineLevel="0" collapsed="false">
      <c r="A29" s="5" t="s">
        <v>56</v>
      </c>
      <c r="B29" s="5" t="n">
        <v>3</v>
      </c>
      <c r="C29" s="5" t="n">
        <v>5</v>
      </c>
      <c r="D29" s="5" t="n">
        <v>0</v>
      </c>
      <c r="E29" s="5" t="n">
        <v>6</v>
      </c>
      <c r="F29" s="5" t="n">
        <v>2</v>
      </c>
      <c r="G29" s="5" t="n">
        <v>3</v>
      </c>
      <c r="H29" s="5" t="n">
        <v>4</v>
      </c>
      <c r="I29" s="5" t="n">
        <v>1</v>
      </c>
      <c r="J29" s="5" t="n">
        <v>2</v>
      </c>
      <c r="K29" s="5" t="n">
        <f aca="false">SUM(B29:J29)</f>
        <v>26</v>
      </c>
    </row>
    <row r="30" customFormat="false" ht="15" hidden="false" customHeight="false" outlineLevel="0" collapsed="false">
      <c r="A30" s="5" t="s">
        <v>57</v>
      </c>
      <c r="B30" s="5" t="n">
        <v>4</v>
      </c>
      <c r="C30" s="5" t="n">
        <v>2</v>
      </c>
      <c r="D30" s="5" t="n">
        <v>3</v>
      </c>
      <c r="E30" s="5" t="n">
        <v>3</v>
      </c>
      <c r="F30" s="5" t="n">
        <v>4</v>
      </c>
      <c r="G30" s="5" t="n">
        <v>2</v>
      </c>
      <c r="H30" s="5" t="n">
        <v>3</v>
      </c>
      <c r="I30" s="5" t="n">
        <v>1</v>
      </c>
      <c r="J30" s="5" t="n">
        <v>4</v>
      </c>
      <c r="K30" s="5" t="n">
        <f aca="false">SUM(B30:J30)</f>
        <v>26</v>
      </c>
    </row>
    <row r="31" customFormat="false" ht="15" hidden="false" customHeight="false" outlineLevel="0" collapsed="false">
      <c r="A31" s="5" t="s">
        <v>58</v>
      </c>
      <c r="B31" s="5" t="n">
        <v>3</v>
      </c>
      <c r="C31" s="5" t="n">
        <v>2</v>
      </c>
      <c r="D31" s="5" t="n">
        <v>4</v>
      </c>
      <c r="E31" s="5" t="n">
        <v>5</v>
      </c>
      <c r="F31" s="5" t="n">
        <v>3</v>
      </c>
      <c r="G31" s="5" t="n">
        <v>2</v>
      </c>
      <c r="H31" s="5" t="n">
        <v>1</v>
      </c>
      <c r="I31" s="5" t="n">
        <v>1</v>
      </c>
      <c r="J31" s="5" t="n">
        <v>2</v>
      </c>
      <c r="K31" s="5" t="n">
        <f aca="false">SUM(B31:J31)</f>
        <v>23</v>
      </c>
    </row>
    <row r="32" customFormat="false" ht="15" hidden="false" customHeight="false" outlineLevel="0" collapsed="false">
      <c r="A32" s="5" t="s">
        <v>59</v>
      </c>
      <c r="B32" s="5" t="n">
        <v>4</v>
      </c>
      <c r="C32" s="5" t="n">
        <v>4</v>
      </c>
      <c r="D32" s="5" t="n">
        <v>1</v>
      </c>
      <c r="E32" s="5" t="n">
        <v>1</v>
      </c>
      <c r="F32" s="5" t="n">
        <v>4</v>
      </c>
      <c r="G32" s="5" t="n">
        <v>3</v>
      </c>
      <c r="H32" s="5" t="n">
        <v>2</v>
      </c>
      <c r="I32" s="5" t="n">
        <v>1</v>
      </c>
      <c r="J32" s="5" t="n">
        <v>3</v>
      </c>
      <c r="K32" s="5" t="n">
        <f aca="false">SUM(B32:J32)</f>
        <v>23</v>
      </c>
    </row>
    <row r="33" customFormat="false" ht="15" hidden="false" customHeight="false" outlineLevel="0" collapsed="false">
      <c r="A33" s="5" t="s">
        <v>60</v>
      </c>
      <c r="B33" s="5" t="n">
        <v>4</v>
      </c>
      <c r="C33" s="5" t="n">
        <v>4</v>
      </c>
      <c r="D33" s="5" t="n">
        <v>3</v>
      </c>
      <c r="E33" s="5" t="n">
        <v>5</v>
      </c>
      <c r="F33" s="5" t="n">
        <v>0</v>
      </c>
      <c r="G33" s="5" t="n">
        <v>2</v>
      </c>
      <c r="H33" s="5" t="n">
        <v>3</v>
      </c>
      <c r="I33" s="5" t="n">
        <v>1</v>
      </c>
      <c r="J33" s="5" t="n">
        <v>1</v>
      </c>
      <c r="K33" s="5" t="n">
        <f aca="false">SUM(B33:J33)</f>
        <v>23</v>
      </c>
    </row>
    <row r="34" customFormat="false" ht="15" hidden="false" customHeight="false" outlineLevel="0" collapsed="false">
      <c r="A34" s="3" t="s">
        <v>61</v>
      </c>
      <c r="B34" s="5" t="n">
        <f aca="false">517-SUM(B4:B33)</f>
        <v>89</v>
      </c>
      <c r="C34" s="5" t="n">
        <f aca="false">461-SUM(C4:C33)</f>
        <v>56</v>
      </c>
      <c r="D34" s="5" t="n">
        <f aca="false">513-SUM(D4:D33)</f>
        <v>76</v>
      </c>
      <c r="E34" s="5" t="n">
        <f aca="false">522-SUM(E4:E33)</f>
        <v>86</v>
      </c>
      <c r="F34" s="5" t="n">
        <f aca="false">529-SUM(F4:F33)</f>
        <v>77</v>
      </c>
      <c r="G34" s="5" t="n">
        <f aca="false">504-SUM(G4:G33)</f>
        <v>81</v>
      </c>
      <c r="H34" s="5" t="n">
        <f aca="false">521-SUM(H4:H33)</f>
        <v>80</v>
      </c>
      <c r="I34" s="5" t="n">
        <f aca="false">504-SUM(I4:I33)</f>
        <v>63</v>
      </c>
      <c r="J34" s="5" t="n">
        <f aca="false">500-SUM(J4:J33)</f>
        <v>71</v>
      </c>
      <c r="K34" s="5" t="n">
        <f aca="false">SUM(B34:J34)</f>
        <v>679</v>
      </c>
    </row>
    <row r="35" customFormat="false" ht="15" hidden="false" customHeight="false" outlineLevel="0" collapsed="false">
      <c r="A35" s="3" t="s">
        <v>62</v>
      </c>
      <c r="B35" s="3" t="n">
        <f aca="false">SUM(B4:B34)</f>
        <v>517</v>
      </c>
      <c r="C35" s="3" t="n">
        <f aca="false">SUM(C4:C34)</f>
        <v>461</v>
      </c>
      <c r="D35" s="3" t="n">
        <f aca="false">SUM(D4:D34)</f>
        <v>513</v>
      </c>
      <c r="E35" s="3" t="n">
        <f aca="false">SUM(E4:E34)</f>
        <v>522</v>
      </c>
      <c r="F35" s="3" t="n">
        <f aca="false">SUM(F4:F34)</f>
        <v>529</v>
      </c>
      <c r="G35" s="3" t="n">
        <f aca="false">SUM(G4:G34)</f>
        <v>504</v>
      </c>
      <c r="H35" s="3" t="n">
        <f aca="false">SUM(H4:H34)</f>
        <v>521</v>
      </c>
      <c r="I35" s="3" t="n">
        <f aca="false">SUM(I4:I34)</f>
        <v>504</v>
      </c>
      <c r="J35" s="3" t="n">
        <f aca="false">SUM(J4:J34)</f>
        <v>500</v>
      </c>
      <c r="K35" s="3" t="n">
        <f aca="false">SUM(K4:K34)</f>
        <v>4571</v>
      </c>
    </row>
    <row r="37" customFormat="false" ht="16.15" hidden="false" customHeight="false" outlineLevel="0" collapsed="false">
      <c r="A37" s="1" t="s">
        <v>63</v>
      </c>
    </row>
    <row r="38" customFormat="false" ht="26.85" hidden="false" customHeight="false" outlineLevel="0" collapsed="false">
      <c r="A38" s="4" t="s">
        <v>20</v>
      </c>
      <c r="B38" s="4" t="s">
        <v>21</v>
      </c>
      <c r="C38" s="4" t="s">
        <v>22</v>
      </c>
      <c r="D38" s="4" t="s">
        <v>23</v>
      </c>
      <c r="E38" s="4" t="s">
        <v>24</v>
      </c>
      <c r="F38" s="4" t="s">
        <v>25</v>
      </c>
      <c r="G38" s="4" t="s">
        <v>26</v>
      </c>
      <c r="H38" s="4" t="s">
        <v>27</v>
      </c>
      <c r="I38" s="4" t="s">
        <v>28</v>
      </c>
      <c r="J38" s="4" t="s">
        <v>29</v>
      </c>
      <c r="K38" s="4" t="s">
        <v>30</v>
      </c>
    </row>
    <row r="39" customFormat="false" ht="15" hidden="false" customHeight="false" outlineLevel="0" collapsed="false">
      <c r="A39" s="5" t="s">
        <v>31</v>
      </c>
      <c r="B39" s="6" t="n">
        <f aca="false">B4/B35</f>
        <v>0.156673114119923</v>
      </c>
      <c r="C39" s="6" t="n">
        <f aca="false">C4/C35</f>
        <v>0.164859002169197</v>
      </c>
      <c r="D39" s="6" t="n">
        <f aca="false">D4/D35</f>
        <v>0.208576998050682</v>
      </c>
      <c r="E39" s="6" t="n">
        <f aca="false">E4/E35</f>
        <v>0.224137931034483</v>
      </c>
      <c r="F39" s="6" t="n">
        <f aca="false">F4/F35</f>
        <v>0.215500945179584</v>
      </c>
      <c r="G39" s="6" t="n">
        <f aca="false">G4/G35</f>
        <v>0.238095238095238</v>
      </c>
      <c r="H39" s="6" t="n">
        <f aca="false">H4/H35</f>
        <v>0.220729366602687</v>
      </c>
      <c r="I39" s="6" t="n">
        <f aca="false">I4/I35</f>
        <v>0.251984126984127</v>
      </c>
      <c r="J39" s="6" t="n">
        <f aca="false">J4/J35</f>
        <v>0.226</v>
      </c>
      <c r="K39" s="6" t="n">
        <f aca="false">K4/K35</f>
        <v>0.212207394443229</v>
      </c>
    </row>
    <row r="40" customFormat="false" ht="15" hidden="false" customHeight="false" outlineLevel="0" collapsed="false">
      <c r="A40" s="5" t="s">
        <v>32</v>
      </c>
      <c r="B40" s="6" t="n">
        <f aca="false">B5/B35</f>
        <v>0.0947775628626693</v>
      </c>
      <c r="C40" s="6" t="n">
        <f aca="false">C5/C35</f>
        <v>0.10412147505423</v>
      </c>
      <c r="D40" s="6" t="n">
        <f aca="false">D5/D35</f>
        <v>0.101364522417154</v>
      </c>
      <c r="E40" s="6" t="n">
        <f aca="false">E5/E35</f>
        <v>0.0727969348659004</v>
      </c>
      <c r="F40" s="6" t="n">
        <f aca="false">F5/F35</f>
        <v>0.0945179584120983</v>
      </c>
      <c r="G40" s="6" t="n">
        <f aca="false">G5/G35</f>
        <v>0.0813492063492064</v>
      </c>
      <c r="H40" s="6" t="n">
        <f aca="false">H5/H35</f>
        <v>0.09021113243762</v>
      </c>
      <c r="I40" s="6" t="n">
        <f aca="false">I5/I35</f>
        <v>0.0912698412698413</v>
      </c>
      <c r="J40" s="6" t="n">
        <f aca="false">J5/J35</f>
        <v>0.102</v>
      </c>
      <c r="K40" s="6" t="n">
        <f aca="false">K5/K35</f>
        <v>0.0923211551082914</v>
      </c>
    </row>
    <row r="41" customFormat="false" ht="15" hidden="false" customHeight="false" outlineLevel="0" collapsed="false">
      <c r="A41" s="5" t="s">
        <v>33</v>
      </c>
      <c r="B41" s="6" t="n">
        <f aca="false">B6/B35</f>
        <v>0.0793036750483559</v>
      </c>
      <c r="C41" s="6" t="n">
        <f aca="false">C6/C35</f>
        <v>0.0672451193058568</v>
      </c>
      <c r="D41" s="6" t="n">
        <f aca="false">D6/D35</f>
        <v>0.0935672514619883</v>
      </c>
      <c r="E41" s="6" t="n">
        <f aca="false">E6/E35</f>
        <v>0.0804597701149425</v>
      </c>
      <c r="F41" s="6" t="n">
        <f aca="false">F6/F35</f>
        <v>0.0793950850661626</v>
      </c>
      <c r="G41" s="6" t="n">
        <f aca="false">G6/G35</f>
        <v>0.103174603174603</v>
      </c>
      <c r="H41" s="6" t="n">
        <f aca="false">H6/H35</f>
        <v>0.111324376199616</v>
      </c>
      <c r="I41" s="6" t="n">
        <f aca="false">I6/I35</f>
        <v>0.0972222222222222</v>
      </c>
      <c r="J41" s="6" t="n">
        <f aca="false">J6/J35</f>
        <v>0.112</v>
      </c>
      <c r="K41" s="6" t="n">
        <f aca="false">K6/K35</f>
        <v>0.0916648435790855</v>
      </c>
    </row>
    <row r="42" customFormat="false" ht="15" hidden="false" customHeight="false" outlineLevel="0" collapsed="false">
      <c r="A42" s="5" t="s">
        <v>34</v>
      </c>
      <c r="B42" s="6" t="n">
        <f aca="false">B7/B35</f>
        <v>0.0773694390715667</v>
      </c>
      <c r="C42" s="6" t="n">
        <f aca="false">C7/C35</f>
        <v>0.0759219088937093</v>
      </c>
      <c r="D42" s="6" t="n">
        <f aca="false">D7/D35</f>
        <v>0.0623781676413255</v>
      </c>
      <c r="E42" s="6" t="n">
        <f aca="false">E7/E35</f>
        <v>0.0651340996168582</v>
      </c>
      <c r="F42" s="6" t="n">
        <f aca="false">F7/F35</f>
        <v>0.056710775047259</v>
      </c>
      <c r="G42" s="6" t="n">
        <f aca="false">G7/G35</f>
        <v>0.0694444444444445</v>
      </c>
      <c r="H42" s="6" t="n">
        <f aca="false">H7/H35</f>
        <v>0.0575815738963532</v>
      </c>
      <c r="I42" s="6" t="n">
        <f aca="false">I7/I35</f>
        <v>0.0813492063492064</v>
      </c>
      <c r="J42" s="6" t="n">
        <f aca="false">J7/J35</f>
        <v>0.07</v>
      </c>
      <c r="K42" s="6" t="n">
        <f aca="false">K7/K35</f>
        <v>0.0682563990374098</v>
      </c>
    </row>
    <row r="43" customFormat="false" ht="15" hidden="false" customHeight="false" outlineLevel="0" collapsed="false">
      <c r="A43" s="5" t="s">
        <v>35</v>
      </c>
      <c r="B43" s="6" t="n">
        <f aca="false">B8/B35</f>
        <v>0.0851063829787234</v>
      </c>
      <c r="C43" s="6" t="n">
        <f aca="false">C8/C35</f>
        <v>0.0607375271149675</v>
      </c>
      <c r="D43" s="6" t="n">
        <f aca="false">D8/D35</f>
        <v>0.0584795321637427</v>
      </c>
      <c r="E43" s="6" t="n">
        <f aca="false">E8/E35</f>
        <v>0.0555555555555556</v>
      </c>
      <c r="F43" s="6" t="n">
        <f aca="false">F8/F35</f>
        <v>0.0680529300567108</v>
      </c>
      <c r="G43" s="6" t="n">
        <f aca="false">G8/G35</f>
        <v>0.0535714285714286</v>
      </c>
      <c r="H43" s="6" t="n">
        <f aca="false">H8/H35</f>
        <v>0.0614203454894434</v>
      </c>
      <c r="I43" s="6" t="n">
        <f aca="false">I8/I35</f>
        <v>0.0575396825396825</v>
      </c>
      <c r="J43" s="6" t="n">
        <f aca="false">J8/J35</f>
        <v>0.066</v>
      </c>
      <c r="K43" s="6" t="n">
        <f aca="false">K8/K35</f>
        <v>0.0630059068037629</v>
      </c>
    </row>
    <row r="44" customFormat="false" ht="15" hidden="false" customHeight="false" outlineLevel="0" collapsed="false">
      <c r="A44" s="5" t="s">
        <v>36</v>
      </c>
      <c r="B44" s="6" t="n">
        <f aca="false">B9/B35</f>
        <v>0.0696324951644101</v>
      </c>
      <c r="C44" s="6" t="n">
        <f aca="false">C9/C35</f>
        <v>0.06941431670282</v>
      </c>
      <c r="D44" s="6" t="n">
        <f aca="false">D9/D35</f>
        <v>0.064327485380117</v>
      </c>
      <c r="E44" s="6" t="n">
        <f aca="false">E9/E35</f>
        <v>0.0613026819923372</v>
      </c>
      <c r="F44" s="6" t="n">
        <f aca="false">F9/F35</f>
        <v>0.0699432892249527</v>
      </c>
      <c r="G44" s="6" t="n">
        <f aca="false">G9/G35</f>
        <v>0.0317460317460317</v>
      </c>
      <c r="H44" s="6" t="n">
        <f aca="false">H9/H35</f>
        <v>0.0441458733205374</v>
      </c>
      <c r="I44" s="6" t="n">
        <f aca="false">I9/I35</f>
        <v>0.0277777777777778</v>
      </c>
      <c r="J44" s="6" t="n">
        <f aca="false">J9/J35</f>
        <v>0.028</v>
      </c>
      <c r="K44" s="6" t="n">
        <f aca="false">K9/K35</f>
        <v>0.0518486108072632</v>
      </c>
    </row>
    <row r="45" customFormat="false" ht="15" hidden="false" customHeight="false" outlineLevel="0" collapsed="false">
      <c r="A45" s="5" t="s">
        <v>37</v>
      </c>
      <c r="B45" s="6" t="n">
        <f aca="false">B10/B35</f>
        <v>0.0425531914893617</v>
      </c>
      <c r="C45" s="6" t="n">
        <f aca="false">C10/C35</f>
        <v>0.0412147505422994</v>
      </c>
      <c r="D45" s="6" t="n">
        <f aca="false">D10/D35</f>
        <v>0.037037037037037</v>
      </c>
      <c r="E45" s="6" t="n">
        <f aca="false">E10/E35</f>
        <v>0.0363984674329502</v>
      </c>
      <c r="F45" s="6" t="n">
        <f aca="false">F10/F35</f>
        <v>0.0396975425330813</v>
      </c>
      <c r="G45" s="6" t="n">
        <f aca="false">G10/G35</f>
        <v>0.0376984126984127</v>
      </c>
      <c r="H45" s="6" t="n">
        <f aca="false">H10/H35</f>
        <v>0.0249520153550864</v>
      </c>
      <c r="I45" s="6" t="n">
        <f aca="false">I10/I35</f>
        <v>0.0277777777777778</v>
      </c>
      <c r="J45" s="6" t="n">
        <f aca="false">J10/J35</f>
        <v>0.028</v>
      </c>
      <c r="K45" s="6" t="n">
        <f aca="false">K10/K35</f>
        <v>0.035003281557646</v>
      </c>
    </row>
    <row r="46" customFormat="false" ht="15" hidden="false" customHeight="false" outlineLevel="0" collapsed="false">
      <c r="A46" s="5" t="s">
        <v>38</v>
      </c>
      <c r="B46" s="6" t="n">
        <f aca="false">B11/B35</f>
        <v>0.0154738878143133</v>
      </c>
      <c r="C46" s="6" t="n">
        <f aca="false">C11/C35</f>
        <v>0.0412147505422994</v>
      </c>
      <c r="D46" s="6" t="n">
        <f aca="false">D11/D35</f>
        <v>0.037037037037037</v>
      </c>
      <c r="E46" s="6" t="n">
        <f aca="false">E11/E35</f>
        <v>0.024904214559387</v>
      </c>
      <c r="F46" s="6" t="n">
        <f aca="false">F11/F35</f>
        <v>0.0378071833648393</v>
      </c>
      <c r="G46" s="6" t="n">
        <f aca="false">G11/G35</f>
        <v>0.0238095238095238</v>
      </c>
      <c r="H46" s="6" t="n">
        <f aca="false">H11/H35</f>
        <v>0.0191938579654511</v>
      </c>
      <c r="I46" s="6" t="n">
        <f aca="false">I11/I35</f>
        <v>0.0317460317460317</v>
      </c>
      <c r="J46" s="6" t="n">
        <f aca="false">J11/J35</f>
        <v>0.04</v>
      </c>
      <c r="K46" s="6" t="n">
        <f aca="false">K11/K35</f>
        <v>0.0299715598337344</v>
      </c>
    </row>
    <row r="47" customFormat="false" ht="15" hidden="false" customHeight="false" outlineLevel="0" collapsed="false">
      <c r="A47" s="5" t="s">
        <v>39</v>
      </c>
      <c r="B47" s="6" t="n">
        <f aca="false">B12/B35</f>
        <v>0.0212765957446809</v>
      </c>
      <c r="C47" s="6" t="n">
        <f aca="false">C12/C35</f>
        <v>0.0216919739696312</v>
      </c>
      <c r="D47" s="6" t="n">
        <f aca="false">D12/D35</f>
        <v>0.0116959064327485</v>
      </c>
      <c r="E47" s="6" t="n">
        <f aca="false">E12/E35</f>
        <v>0.0153256704980843</v>
      </c>
      <c r="F47" s="6" t="n">
        <f aca="false">F12/F35</f>
        <v>0.00945179584120983</v>
      </c>
      <c r="G47" s="6" t="n">
        <f aca="false">G12/G35</f>
        <v>0.0198412698412698</v>
      </c>
      <c r="H47" s="6" t="n">
        <f aca="false">H12/H35</f>
        <v>0.0230326295585413</v>
      </c>
      <c r="I47" s="6" t="n">
        <f aca="false">I12/I35</f>
        <v>0.0277777777777778</v>
      </c>
      <c r="J47" s="6" t="n">
        <f aca="false">J12/J35</f>
        <v>0.014</v>
      </c>
      <c r="K47" s="6" t="n">
        <f aca="false">K12/K35</f>
        <v>0.0181579523080289</v>
      </c>
    </row>
    <row r="48" customFormat="false" ht="15" hidden="false" customHeight="false" outlineLevel="0" collapsed="false">
      <c r="A48" s="5" t="s">
        <v>40</v>
      </c>
      <c r="B48" s="6" t="n">
        <f aca="false">B13/B35</f>
        <v>0.0193423597678917</v>
      </c>
      <c r="C48" s="6" t="n">
        <f aca="false">C13/C35</f>
        <v>0.0216919739696312</v>
      </c>
      <c r="D48" s="6" t="n">
        <f aca="false">D13/D35</f>
        <v>0.0155945419103314</v>
      </c>
      <c r="E48" s="6" t="n">
        <f aca="false">E13/E35</f>
        <v>0.0210727969348659</v>
      </c>
      <c r="F48" s="6" t="n">
        <f aca="false">F13/F35</f>
        <v>0.0264650283553875</v>
      </c>
      <c r="G48" s="6" t="n">
        <f aca="false">G13/G35</f>
        <v>0.0158730158730159</v>
      </c>
      <c r="H48" s="6" t="n">
        <f aca="false">H13/H35</f>
        <v>0.0191938579654511</v>
      </c>
      <c r="I48" s="6" t="n">
        <f aca="false">I13/I35</f>
        <v>0.0158730158730159</v>
      </c>
      <c r="J48" s="6" t="n">
        <f aca="false">J13/J35</f>
        <v>0.008</v>
      </c>
      <c r="K48" s="6" t="n">
        <f aca="false">K13/K35</f>
        <v>0.0181579523080289</v>
      </c>
    </row>
    <row r="49" customFormat="false" ht="15" hidden="false" customHeight="false" outlineLevel="0" collapsed="false">
      <c r="A49" s="5" t="s">
        <v>41</v>
      </c>
      <c r="B49" s="6" t="n">
        <f aca="false">B14/B35</f>
        <v>0.011605415860735</v>
      </c>
      <c r="C49" s="6" t="n">
        <f aca="false">C14/C35</f>
        <v>0.0325379609544469</v>
      </c>
      <c r="D49" s="6" t="n">
        <f aca="false">D14/D35</f>
        <v>0.0214424951267057</v>
      </c>
      <c r="E49" s="6" t="n">
        <f aca="false">E14/E35</f>
        <v>0.0114942528735632</v>
      </c>
      <c r="F49" s="6" t="n">
        <f aca="false">F14/F35</f>
        <v>0.0170132325141777</v>
      </c>
      <c r="G49" s="6" t="n">
        <f aca="false">G14/G35</f>
        <v>0.0178571428571429</v>
      </c>
      <c r="H49" s="6" t="n">
        <f aca="false">H14/H35</f>
        <v>0.017274472168906</v>
      </c>
      <c r="I49" s="6" t="n">
        <f aca="false">I14/I35</f>
        <v>0.0178571428571429</v>
      </c>
      <c r="J49" s="6" t="n">
        <f aca="false">J14/J35</f>
        <v>0.012</v>
      </c>
      <c r="K49" s="6" t="n">
        <f aca="false">K14/K35</f>
        <v>0.017501640778823</v>
      </c>
    </row>
    <row r="50" customFormat="false" ht="15" hidden="false" customHeight="false" outlineLevel="0" collapsed="false">
      <c r="A50" s="5" t="s">
        <v>42</v>
      </c>
      <c r="B50" s="6" t="n">
        <f aca="false">B15/B35</f>
        <v>0.00773694390715667</v>
      </c>
      <c r="C50" s="6" t="n">
        <f aca="false">C15/C35</f>
        <v>0.0216919739696312</v>
      </c>
      <c r="D50" s="6" t="n">
        <f aca="false">D15/D35</f>
        <v>0.0116959064327485</v>
      </c>
      <c r="E50" s="6" t="n">
        <f aca="false">E15/E35</f>
        <v>0.0191570881226054</v>
      </c>
      <c r="F50" s="6" t="n">
        <f aca="false">F15/F35</f>
        <v>0.0113421550094518</v>
      </c>
      <c r="G50" s="6" t="n">
        <f aca="false">G15/G35</f>
        <v>0.0198412698412698</v>
      </c>
      <c r="H50" s="6" t="n">
        <f aca="false">H15/H35</f>
        <v>0.017274472168906</v>
      </c>
      <c r="I50" s="6" t="n">
        <f aca="false">I15/I35</f>
        <v>0.0138888888888889</v>
      </c>
      <c r="J50" s="6" t="n">
        <f aca="false">J15/J35</f>
        <v>0.028</v>
      </c>
      <c r="K50" s="6" t="n">
        <f aca="false">K15/K35</f>
        <v>0.0166265587398819</v>
      </c>
    </row>
    <row r="51" customFormat="false" ht="15" hidden="false" customHeight="false" outlineLevel="0" collapsed="false">
      <c r="A51" s="5" t="s">
        <v>43</v>
      </c>
      <c r="B51" s="6" t="n">
        <f aca="false">B16/B35</f>
        <v>0.0251450676982592</v>
      </c>
      <c r="C51" s="6" t="n">
        <f aca="false">C16/C35</f>
        <v>0.0086767895878525</v>
      </c>
      <c r="D51" s="6" t="n">
        <f aca="false">D16/D35</f>
        <v>0.00779727095516569</v>
      </c>
      <c r="E51" s="6" t="n">
        <f aca="false">E16/E35</f>
        <v>0.00957854406130268</v>
      </c>
      <c r="F51" s="6" t="n">
        <f aca="false">F16/F35</f>
        <v>0.0189035916824197</v>
      </c>
      <c r="G51" s="6" t="n">
        <f aca="false">G16/G35</f>
        <v>0.00595238095238095</v>
      </c>
      <c r="H51" s="6" t="n">
        <f aca="false">H16/H35</f>
        <v>0.00959692898272553</v>
      </c>
      <c r="I51" s="6" t="n">
        <f aca="false">I16/I35</f>
        <v>0.0119047619047619</v>
      </c>
      <c r="J51" s="6" t="n">
        <f aca="false">J16/J35</f>
        <v>0.016</v>
      </c>
      <c r="K51" s="6" t="n">
        <f aca="false">K16/K35</f>
        <v>0.0126886895646467</v>
      </c>
    </row>
    <row r="52" customFormat="false" ht="15" hidden="false" customHeight="false" outlineLevel="0" collapsed="false">
      <c r="A52" s="5" t="s">
        <v>44</v>
      </c>
      <c r="B52" s="6" t="n">
        <f aca="false">B17/B35</f>
        <v>0.011605415860735</v>
      </c>
      <c r="C52" s="6" t="n">
        <f aca="false">C17/C35</f>
        <v>0.00216919739696312</v>
      </c>
      <c r="D52" s="6" t="n">
        <f aca="false">D17/D35</f>
        <v>0.00584795321637427</v>
      </c>
      <c r="E52" s="6" t="n">
        <f aca="false">E17/E35</f>
        <v>0.0153256704980843</v>
      </c>
      <c r="F52" s="6" t="n">
        <f aca="false">F17/F35</f>
        <v>0.0056710775047259</v>
      </c>
      <c r="G52" s="6" t="n">
        <f aca="false">G17/G35</f>
        <v>0.0178571428571429</v>
      </c>
      <c r="H52" s="6" t="n">
        <f aca="false">H17/H35</f>
        <v>0.017274472168906</v>
      </c>
      <c r="I52" s="6" t="n">
        <f aca="false">I17/I35</f>
        <v>0.0257936507936508</v>
      </c>
      <c r="J52" s="6" t="n">
        <f aca="false">J17/J35</f>
        <v>0.006</v>
      </c>
      <c r="K52" s="6" t="n">
        <f aca="false">K17/K35</f>
        <v>0.0120323780354408</v>
      </c>
    </row>
    <row r="53" customFormat="false" ht="15" hidden="false" customHeight="false" outlineLevel="0" collapsed="false">
      <c r="A53" s="5" t="s">
        <v>45</v>
      </c>
      <c r="B53" s="6" t="n">
        <f aca="false">B18/B35</f>
        <v>0.00386847195357834</v>
      </c>
      <c r="C53" s="6" t="n">
        <f aca="false">C18/C35</f>
        <v>0</v>
      </c>
      <c r="D53" s="6" t="n">
        <f aca="false">D18/D35</f>
        <v>0.00974658869395711</v>
      </c>
      <c r="E53" s="6" t="n">
        <f aca="false">E18/E35</f>
        <v>0.0114942528735632</v>
      </c>
      <c r="F53" s="6" t="n">
        <f aca="false">F18/F35</f>
        <v>0.0113421550094518</v>
      </c>
      <c r="G53" s="6" t="n">
        <f aca="false">G18/G35</f>
        <v>0.0119047619047619</v>
      </c>
      <c r="H53" s="6" t="n">
        <f aca="false">H18/H35</f>
        <v>0.0115163147792706</v>
      </c>
      <c r="I53" s="6" t="n">
        <f aca="false">I18/I35</f>
        <v>0.0218253968253968</v>
      </c>
      <c r="J53" s="6" t="n">
        <f aca="false">J18/J35</f>
        <v>0.014</v>
      </c>
      <c r="K53" s="6" t="n">
        <f aca="false">K18/K35</f>
        <v>0.0107197549770291</v>
      </c>
    </row>
    <row r="54" customFormat="false" ht="15" hidden="false" customHeight="false" outlineLevel="0" collapsed="false">
      <c r="A54" s="5" t="s">
        <v>46</v>
      </c>
      <c r="B54" s="6" t="n">
        <f aca="false">B19/B35</f>
        <v>0</v>
      </c>
      <c r="C54" s="6" t="n">
        <f aca="false">C19/C35</f>
        <v>0.0195227765726681</v>
      </c>
      <c r="D54" s="6" t="n">
        <f aca="false">D19/D35</f>
        <v>0.0155945419103314</v>
      </c>
      <c r="E54" s="6" t="n">
        <f aca="false">E19/E35</f>
        <v>0.00957854406130268</v>
      </c>
      <c r="F54" s="6" t="n">
        <f aca="false">F19/F35</f>
        <v>0.00756143667296786</v>
      </c>
      <c r="G54" s="6" t="n">
        <f aca="false">G19/G35</f>
        <v>0.00992063492063492</v>
      </c>
      <c r="H54" s="6" t="n">
        <f aca="false">H19/H35</f>
        <v>0.0134357005758157</v>
      </c>
      <c r="I54" s="6" t="n">
        <f aca="false">I19/I35</f>
        <v>0.00595238095238095</v>
      </c>
      <c r="J54" s="6" t="n">
        <f aca="false">J19/J35</f>
        <v>0.002</v>
      </c>
      <c r="K54" s="6" t="n">
        <f aca="false">K19/K35</f>
        <v>0.00918836140888208</v>
      </c>
    </row>
    <row r="55" customFormat="false" ht="15" hidden="false" customHeight="false" outlineLevel="0" collapsed="false">
      <c r="A55" s="5" t="s">
        <v>47</v>
      </c>
      <c r="B55" s="6" t="n">
        <f aca="false">B20/B35</f>
        <v>0.00773694390715667</v>
      </c>
      <c r="C55" s="6" t="n">
        <f aca="false">C20/C35</f>
        <v>0.0108459869848156</v>
      </c>
      <c r="D55" s="6" t="n">
        <f aca="false">D20/D35</f>
        <v>0.00974658869395711</v>
      </c>
      <c r="E55" s="6" t="n">
        <f aca="false">E20/E35</f>
        <v>0.00957854406130268</v>
      </c>
      <c r="F55" s="6" t="n">
        <f aca="false">F20/F35</f>
        <v>0.00945179584120983</v>
      </c>
      <c r="G55" s="6" t="n">
        <f aca="false">G20/G35</f>
        <v>0.00595238095238095</v>
      </c>
      <c r="H55" s="6" t="n">
        <f aca="false">H20/H35</f>
        <v>0.0115163147792706</v>
      </c>
      <c r="I55" s="6" t="n">
        <f aca="false">I20/I35</f>
        <v>0.00793650793650794</v>
      </c>
      <c r="J55" s="6" t="n">
        <f aca="false">J20/J35</f>
        <v>0.008</v>
      </c>
      <c r="K55" s="6" t="n">
        <f aca="false">K20/K35</f>
        <v>0.0089695908991468</v>
      </c>
    </row>
    <row r="56" customFormat="false" ht="15" hidden="false" customHeight="false" outlineLevel="0" collapsed="false">
      <c r="A56" s="5" t="s">
        <v>48</v>
      </c>
      <c r="B56" s="6" t="n">
        <f aca="false">B21/B35</f>
        <v>0.00967117988394584</v>
      </c>
      <c r="C56" s="6" t="n">
        <f aca="false">C21/C35</f>
        <v>0.0130151843817787</v>
      </c>
      <c r="D56" s="6" t="n">
        <f aca="false">D21/D35</f>
        <v>0.00389863547758285</v>
      </c>
      <c r="E56" s="6" t="n">
        <f aca="false">E21/E35</f>
        <v>0.00574712643678161</v>
      </c>
      <c r="F56" s="6" t="n">
        <f aca="false">F21/F35</f>
        <v>0.00378071833648393</v>
      </c>
      <c r="G56" s="6" t="n">
        <f aca="false">G21/G35</f>
        <v>0.00793650793650794</v>
      </c>
      <c r="H56" s="6" t="n">
        <f aca="false">H21/H35</f>
        <v>0.00959692898272553</v>
      </c>
      <c r="I56" s="6" t="n">
        <f aca="false">I21/I35</f>
        <v>0.00793650793650794</v>
      </c>
      <c r="J56" s="6" t="n">
        <f aca="false">J21/J35</f>
        <v>0.016</v>
      </c>
      <c r="K56" s="6" t="n">
        <f aca="false">K21/K35</f>
        <v>0.00853204987967622</v>
      </c>
    </row>
    <row r="57" customFormat="false" ht="15" hidden="false" customHeight="false" outlineLevel="0" collapsed="false">
      <c r="A57" s="5" t="s">
        <v>49</v>
      </c>
      <c r="B57" s="6" t="n">
        <f aca="false">B22/B35</f>
        <v>0.00386847195357834</v>
      </c>
      <c r="C57" s="6" t="n">
        <f aca="false">C22/C35</f>
        <v>0.0108459869848156</v>
      </c>
      <c r="D57" s="6" t="n">
        <f aca="false">D22/D35</f>
        <v>0.0116959064327485</v>
      </c>
      <c r="E57" s="6" t="n">
        <f aca="false">E22/E35</f>
        <v>0.00574712643678161</v>
      </c>
      <c r="F57" s="6" t="n">
        <f aca="false">F22/F35</f>
        <v>0.00756143667296786</v>
      </c>
      <c r="G57" s="6" t="n">
        <f aca="false">G22/G35</f>
        <v>0.00992063492063492</v>
      </c>
      <c r="H57" s="6" t="n">
        <f aca="false">H22/H35</f>
        <v>0.00383877159309021</v>
      </c>
      <c r="I57" s="6" t="n">
        <f aca="false">I22/I35</f>
        <v>0.0138888888888889</v>
      </c>
      <c r="J57" s="6" t="n">
        <f aca="false">J22/J35</f>
        <v>0.01</v>
      </c>
      <c r="K57" s="6" t="n">
        <f aca="false">K22/K35</f>
        <v>0.00853204987967622</v>
      </c>
    </row>
    <row r="58" customFormat="false" ht="15" hidden="false" customHeight="false" outlineLevel="0" collapsed="false">
      <c r="A58" s="5" t="s">
        <v>50</v>
      </c>
      <c r="B58" s="6" t="n">
        <f aca="false">B23/B35</f>
        <v>0.0154738878143133</v>
      </c>
      <c r="C58" s="6" t="n">
        <f aca="false">C23/C35</f>
        <v>0.0151843817787419</v>
      </c>
      <c r="D58" s="6" t="n">
        <f aca="false">D23/D35</f>
        <v>0.00779727095516569</v>
      </c>
      <c r="E58" s="6" t="n">
        <f aca="false">E23/E35</f>
        <v>0.0153256704980843</v>
      </c>
      <c r="F58" s="6" t="n">
        <f aca="false">F23/F35</f>
        <v>0.0056710775047259</v>
      </c>
      <c r="G58" s="6" t="n">
        <f aca="false">G23/G35</f>
        <v>0.00396825396825397</v>
      </c>
      <c r="H58" s="6" t="n">
        <f aca="false">H23/H35</f>
        <v>0</v>
      </c>
      <c r="I58" s="6" t="n">
        <f aca="false">I23/I35</f>
        <v>0</v>
      </c>
      <c r="J58" s="6" t="n">
        <f aca="false">J23/J35</f>
        <v>0.002</v>
      </c>
      <c r="K58" s="6" t="n">
        <f aca="false">K23/K35</f>
        <v>0.00721942682126449</v>
      </c>
    </row>
    <row r="59" customFormat="false" ht="15" hidden="false" customHeight="false" outlineLevel="0" collapsed="false">
      <c r="A59" s="5" t="s">
        <v>51</v>
      </c>
      <c r="B59" s="6" t="n">
        <f aca="false">B24/B35</f>
        <v>0.00773694390715667</v>
      </c>
      <c r="C59" s="6" t="n">
        <f aca="false">C24/C35</f>
        <v>0.0108459869848156</v>
      </c>
      <c r="D59" s="6" t="n">
        <f aca="false">D24/D35</f>
        <v>0.0116959064327485</v>
      </c>
      <c r="E59" s="6" t="n">
        <f aca="false">E24/E35</f>
        <v>0.00574712643678161</v>
      </c>
      <c r="F59" s="6" t="n">
        <f aca="false">F24/F35</f>
        <v>0.0056710775047259</v>
      </c>
      <c r="G59" s="6" t="n">
        <f aca="false">G24/G35</f>
        <v>0.00198412698412698</v>
      </c>
      <c r="H59" s="6" t="n">
        <f aca="false">H24/H35</f>
        <v>0.00575815738963532</v>
      </c>
      <c r="I59" s="6" t="n">
        <f aca="false">I24/I35</f>
        <v>0.00793650793650794</v>
      </c>
      <c r="J59" s="6" t="n">
        <f aca="false">J24/J35</f>
        <v>0.008</v>
      </c>
      <c r="K59" s="6" t="n">
        <f aca="false">K24/K35</f>
        <v>0.00721942682126449</v>
      </c>
    </row>
    <row r="60" customFormat="false" ht="15" hidden="false" customHeight="false" outlineLevel="0" collapsed="false">
      <c r="A60" s="5" t="s">
        <v>52</v>
      </c>
      <c r="B60" s="6" t="n">
        <f aca="false">B25/B35</f>
        <v>0.00386847195357834</v>
      </c>
      <c r="C60" s="6" t="n">
        <f aca="false">C25/C35</f>
        <v>0.0086767895878525</v>
      </c>
      <c r="D60" s="6" t="n">
        <f aca="false">D25/D35</f>
        <v>0.00779727095516569</v>
      </c>
      <c r="E60" s="6" t="n">
        <f aca="false">E25/E35</f>
        <v>0.00574712643678161</v>
      </c>
      <c r="F60" s="6" t="n">
        <f aca="false">F25/F35</f>
        <v>0.00945179584120983</v>
      </c>
      <c r="G60" s="6" t="n">
        <f aca="false">G25/G35</f>
        <v>0.00793650793650794</v>
      </c>
      <c r="H60" s="6" t="n">
        <f aca="false">H25/H35</f>
        <v>0.0134357005758157</v>
      </c>
      <c r="I60" s="6" t="n">
        <f aca="false">I25/I35</f>
        <v>0.00396825396825397</v>
      </c>
      <c r="J60" s="6" t="n">
        <f aca="false">J25/J35</f>
        <v>0.004</v>
      </c>
      <c r="K60" s="6" t="n">
        <f aca="false">K25/K35</f>
        <v>0.00721942682126449</v>
      </c>
    </row>
    <row r="61" customFormat="false" ht="15" hidden="false" customHeight="false" outlineLevel="0" collapsed="false">
      <c r="A61" s="5" t="s">
        <v>53</v>
      </c>
      <c r="B61" s="6" t="n">
        <f aca="false">B26/B35</f>
        <v>0.00386847195357834</v>
      </c>
      <c r="C61" s="6" t="n">
        <f aca="false">C26/C35</f>
        <v>0.00433839479392625</v>
      </c>
      <c r="D61" s="6" t="n">
        <f aca="false">D26/D35</f>
        <v>0.00584795321637427</v>
      </c>
      <c r="E61" s="6" t="n">
        <f aca="false">E26/E35</f>
        <v>0.00766283524904215</v>
      </c>
      <c r="F61" s="6" t="n">
        <f aca="false">F26/F35</f>
        <v>0.00756143667296786</v>
      </c>
      <c r="G61" s="6" t="n">
        <f aca="false">G26/G35</f>
        <v>0.00595238095238095</v>
      </c>
      <c r="H61" s="6" t="n">
        <f aca="false">H26/H35</f>
        <v>0.00959692898272553</v>
      </c>
      <c r="I61" s="6" t="n">
        <f aca="false">I26/I35</f>
        <v>0.00595238095238095</v>
      </c>
      <c r="J61" s="6" t="n">
        <f aca="false">J26/J35</f>
        <v>0.006</v>
      </c>
      <c r="K61" s="6" t="n">
        <f aca="false">K26/K35</f>
        <v>0.00634434478232334</v>
      </c>
    </row>
    <row r="62" customFormat="false" ht="15" hidden="false" customHeight="false" outlineLevel="0" collapsed="false">
      <c r="A62" s="5" t="s">
        <v>54</v>
      </c>
      <c r="B62" s="6" t="n">
        <f aca="false">B27/B35</f>
        <v>0.0135396518375242</v>
      </c>
      <c r="C62" s="6" t="n">
        <f aca="false">C27/C35</f>
        <v>0.0086767895878525</v>
      </c>
      <c r="D62" s="6" t="n">
        <f aca="false">D27/D35</f>
        <v>0.00389863547758285</v>
      </c>
      <c r="E62" s="6" t="n">
        <f aca="false">E27/E35</f>
        <v>0.00191570881226054</v>
      </c>
      <c r="F62" s="6" t="n">
        <f aca="false">F27/F35</f>
        <v>0.0056710775047259</v>
      </c>
      <c r="G62" s="6" t="n">
        <f aca="false">G27/G35</f>
        <v>0.00793650793650794</v>
      </c>
      <c r="H62" s="6" t="n">
        <f aca="false">H27/H35</f>
        <v>0.00383877159309021</v>
      </c>
      <c r="I62" s="6" t="n">
        <f aca="false">I27/I35</f>
        <v>0.00396825396825397</v>
      </c>
      <c r="J62" s="6" t="n">
        <f aca="false">J27/J35</f>
        <v>0.004</v>
      </c>
      <c r="K62" s="6" t="n">
        <f aca="false">K27/K35</f>
        <v>0.00590680376285277</v>
      </c>
    </row>
    <row r="63" customFormat="false" ht="15" hidden="false" customHeight="false" outlineLevel="0" collapsed="false">
      <c r="A63" s="5" t="s">
        <v>55</v>
      </c>
      <c r="B63" s="6" t="n">
        <f aca="false">B28/B35</f>
        <v>0.00580270793036751</v>
      </c>
      <c r="C63" s="6" t="n">
        <f aca="false">C28/C35</f>
        <v>0.00650759219088937</v>
      </c>
      <c r="D63" s="6" t="n">
        <f aca="false">D28/D35</f>
        <v>0.00584795321637427</v>
      </c>
      <c r="E63" s="6" t="n">
        <f aca="false">E28/E35</f>
        <v>0.00574712643678161</v>
      </c>
      <c r="F63" s="6" t="n">
        <f aca="false">F28/F35</f>
        <v>0.0056710775047259</v>
      </c>
      <c r="G63" s="6" t="n">
        <f aca="false">G28/G35</f>
        <v>0.00595238095238095</v>
      </c>
      <c r="H63" s="6" t="n">
        <f aca="false">H28/H35</f>
        <v>0.00575815738963532</v>
      </c>
      <c r="I63" s="6" t="n">
        <f aca="false">I28/I35</f>
        <v>0.00595238095238095</v>
      </c>
      <c r="J63" s="6" t="n">
        <f aca="false">J28/J35</f>
        <v>0.004</v>
      </c>
      <c r="K63" s="6" t="n">
        <f aca="false">K28/K35</f>
        <v>0.00568803325311748</v>
      </c>
    </row>
    <row r="64" customFormat="false" ht="15" hidden="false" customHeight="false" outlineLevel="0" collapsed="false">
      <c r="A64" s="5" t="s">
        <v>56</v>
      </c>
      <c r="B64" s="6" t="n">
        <f aca="false">B29/B35</f>
        <v>0.00580270793036751</v>
      </c>
      <c r="C64" s="6" t="n">
        <f aca="false">C29/C35</f>
        <v>0.0108459869848156</v>
      </c>
      <c r="D64" s="6" t="n">
        <f aca="false">D29/D35</f>
        <v>0</v>
      </c>
      <c r="E64" s="6" t="n">
        <f aca="false">E29/E35</f>
        <v>0.0114942528735632</v>
      </c>
      <c r="F64" s="6" t="n">
        <f aca="false">F29/F35</f>
        <v>0.00378071833648393</v>
      </c>
      <c r="G64" s="6" t="n">
        <f aca="false">G29/G35</f>
        <v>0.00595238095238095</v>
      </c>
      <c r="H64" s="6" t="n">
        <f aca="false">H29/H35</f>
        <v>0.00767754318618042</v>
      </c>
      <c r="I64" s="6" t="n">
        <f aca="false">I29/I35</f>
        <v>0.00198412698412698</v>
      </c>
      <c r="J64" s="6" t="n">
        <f aca="false">J29/J35</f>
        <v>0.004</v>
      </c>
      <c r="K64" s="6" t="n">
        <f aca="false">K29/K35</f>
        <v>0.00568803325311748</v>
      </c>
    </row>
    <row r="65" customFormat="false" ht="15" hidden="false" customHeight="false" outlineLevel="0" collapsed="false">
      <c r="A65" s="5" t="s">
        <v>57</v>
      </c>
      <c r="B65" s="6" t="n">
        <f aca="false">B30/B35</f>
        <v>0.00773694390715667</v>
      </c>
      <c r="C65" s="6" t="n">
        <f aca="false">C30/C35</f>
        <v>0.00433839479392625</v>
      </c>
      <c r="D65" s="6" t="n">
        <f aca="false">D30/D35</f>
        <v>0.00584795321637427</v>
      </c>
      <c r="E65" s="6" t="n">
        <f aca="false">E30/E35</f>
        <v>0.00574712643678161</v>
      </c>
      <c r="F65" s="6" t="n">
        <f aca="false">F30/F35</f>
        <v>0.00756143667296786</v>
      </c>
      <c r="G65" s="6" t="n">
        <f aca="false">G30/G35</f>
        <v>0.00396825396825397</v>
      </c>
      <c r="H65" s="6" t="n">
        <f aca="false">H30/H35</f>
        <v>0.00575815738963532</v>
      </c>
      <c r="I65" s="6" t="n">
        <f aca="false">I30/I35</f>
        <v>0.00198412698412698</v>
      </c>
      <c r="J65" s="6" t="n">
        <f aca="false">J30/J35</f>
        <v>0.008</v>
      </c>
      <c r="K65" s="6" t="n">
        <f aca="false">K30/K35</f>
        <v>0.00568803325311748</v>
      </c>
    </row>
    <row r="66" customFormat="false" ht="15" hidden="false" customHeight="false" outlineLevel="0" collapsed="false">
      <c r="A66" s="5" t="s">
        <v>58</v>
      </c>
      <c r="B66" s="6" t="n">
        <f aca="false">B31/B35</f>
        <v>0.00580270793036751</v>
      </c>
      <c r="C66" s="6" t="n">
        <f aca="false">C31/C35</f>
        <v>0.00433839479392625</v>
      </c>
      <c r="D66" s="6" t="n">
        <f aca="false">D31/D35</f>
        <v>0.00779727095516569</v>
      </c>
      <c r="E66" s="6" t="n">
        <f aca="false">E31/E35</f>
        <v>0.00957854406130268</v>
      </c>
      <c r="F66" s="6" t="n">
        <f aca="false">F31/F35</f>
        <v>0.0056710775047259</v>
      </c>
      <c r="G66" s="6" t="n">
        <f aca="false">G31/G35</f>
        <v>0.00396825396825397</v>
      </c>
      <c r="H66" s="6" t="n">
        <f aca="false">H31/H35</f>
        <v>0.00191938579654511</v>
      </c>
      <c r="I66" s="6" t="n">
        <f aca="false">I31/I35</f>
        <v>0.00198412698412698</v>
      </c>
      <c r="J66" s="6" t="n">
        <f aca="false">J31/J35</f>
        <v>0.004</v>
      </c>
      <c r="K66" s="6" t="n">
        <f aca="false">K31/K35</f>
        <v>0.00503172172391162</v>
      </c>
    </row>
    <row r="67" customFormat="false" ht="15" hidden="false" customHeight="false" outlineLevel="0" collapsed="false">
      <c r="A67" s="5" t="s">
        <v>59</v>
      </c>
      <c r="B67" s="6" t="n">
        <f aca="false">B32/B35</f>
        <v>0.00773694390715667</v>
      </c>
      <c r="C67" s="6" t="n">
        <f aca="false">C32/C35</f>
        <v>0.0086767895878525</v>
      </c>
      <c r="D67" s="6" t="n">
        <f aca="false">D32/D35</f>
        <v>0.00194931773879142</v>
      </c>
      <c r="E67" s="6" t="n">
        <f aca="false">E32/E35</f>
        <v>0.00191570881226054</v>
      </c>
      <c r="F67" s="6" t="n">
        <f aca="false">F32/F35</f>
        <v>0.00756143667296786</v>
      </c>
      <c r="G67" s="6" t="n">
        <f aca="false">G32/G35</f>
        <v>0.00595238095238095</v>
      </c>
      <c r="H67" s="6" t="n">
        <f aca="false">H32/H35</f>
        <v>0.00383877159309021</v>
      </c>
      <c r="I67" s="6" t="n">
        <f aca="false">I32/I35</f>
        <v>0.00198412698412698</v>
      </c>
      <c r="J67" s="6" t="n">
        <f aca="false">J32/J35</f>
        <v>0.006</v>
      </c>
      <c r="K67" s="6" t="n">
        <f aca="false">K32/K35</f>
        <v>0.00503172172391162</v>
      </c>
    </row>
    <row r="68" customFormat="false" ht="15" hidden="false" customHeight="false" outlineLevel="0" collapsed="false">
      <c r="A68" s="5" t="s">
        <v>60</v>
      </c>
      <c r="B68" s="6" t="n">
        <f aca="false">B33/B35</f>
        <v>0.00773694390715667</v>
      </c>
      <c r="C68" s="6" t="n">
        <f aca="false">C33/C35</f>
        <v>0.0086767895878525</v>
      </c>
      <c r="D68" s="6" t="n">
        <f aca="false">D33/D35</f>
        <v>0.00584795321637427</v>
      </c>
      <c r="E68" s="6" t="n">
        <f aca="false">E33/E35</f>
        <v>0.00957854406130268</v>
      </c>
      <c r="F68" s="6" t="n">
        <f aca="false">F33/F35</f>
        <v>0</v>
      </c>
      <c r="G68" s="6" t="n">
        <f aca="false">G33/G35</f>
        <v>0.00396825396825397</v>
      </c>
      <c r="H68" s="6" t="n">
        <f aca="false">H33/H35</f>
        <v>0.00575815738963532</v>
      </c>
      <c r="I68" s="6" t="n">
        <f aca="false">I33/I35</f>
        <v>0.00198412698412698</v>
      </c>
      <c r="J68" s="6" t="n">
        <f aca="false">J33/J35</f>
        <v>0.002</v>
      </c>
      <c r="K68" s="6" t="n">
        <f aca="false">K33/K35</f>
        <v>0.00503172172391162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0" min="2" style="0" width="12"/>
  </cols>
  <sheetData>
    <row r="1" customFormat="false" ht="16.15" hidden="false" customHeight="false" outlineLevel="0" collapsed="false">
      <c r="A1" s="1" t="s">
        <v>64</v>
      </c>
    </row>
    <row r="3" customFormat="false" ht="26.85" hidden="false" customHeight="false" outlineLevel="0" collapsed="false">
      <c r="A3" s="4" t="s">
        <v>65</v>
      </c>
      <c r="B3" s="4" t="s">
        <v>21</v>
      </c>
      <c r="C3" s="4" t="s">
        <v>22</v>
      </c>
      <c r="D3" s="4" t="s">
        <v>23</v>
      </c>
      <c r="E3" s="4" t="s">
        <v>24</v>
      </c>
      <c r="F3" s="4" t="s">
        <v>25</v>
      </c>
      <c r="G3" s="4" t="s">
        <v>26</v>
      </c>
      <c r="H3" s="4" t="s">
        <v>27</v>
      </c>
      <c r="I3" s="4" t="s">
        <v>28</v>
      </c>
      <c r="J3" s="4" t="s">
        <v>29</v>
      </c>
    </row>
    <row r="4" customFormat="false" ht="15" hidden="false" customHeight="false" outlineLevel="0" collapsed="false">
      <c r="A4" s="5" t="s">
        <v>66</v>
      </c>
      <c r="B4" s="5" t="n">
        <v>183</v>
      </c>
      <c r="C4" s="5" t="n">
        <v>169</v>
      </c>
      <c r="D4" s="5" t="n">
        <v>216</v>
      </c>
      <c r="E4" s="5" t="n">
        <v>207</v>
      </c>
      <c r="F4" s="5" t="n">
        <v>224</v>
      </c>
      <c r="G4" s="5" t="n">
        <v>221</v>
      </c>
      <c r="H4" s="5" t="n">
        <v>225</v>
      </c>
      <c r="I4" s="5" t="n">
        <v>232</v>
      </c>
      <c r="J4" s="5" t="n">
        <v>228</v>
      </c>
    </row>
    <row r="5" customFormat="false" ht="15" hidden="false" customHeight="false" outlineLevel="0" collapsed="false">
      <c r="A5" s="5" t="s">
        <v>67</v>
      </c>
      <c r="B5" s="5" t="n">
        <v>287</v>
      </c>
      <c r="C5" s="5" t="n">
        <v>259</v>
      </c>
      <c r="D5" s="5" t="n">
        <v>251</v>
      </c>
      <c r="E5" s="5" t="n">
        <v>251</v>
      </c>
      <c r="F5" s="5" t="n">
        <v>252</v>
      </c>
      <c r="G5" s="5" t="n">
        <v>221</v>
      </c>
      <c r="H5" s="5" t="n">
        <v>240</v>
      </c>
      <c r="I5" s="5" t="n">
        <v>207</v>
      </c>
      <c r="J5" s="5" t="n">
        <v>216</v>
      </c>
    </row>
    <row r="6" customFormat="false" ht="15" hidden="false" customHeight="false" outlineLevel="0" collapsed="false">
      <c r="A6" s="5" t="s">
        <v>68</v>
      </c>
      <c r="B6" s="5" t="n">
        <v>14</v>
      </c>
      <c r="C6" s="5" t="n">
        <v>17</v>
      </c>
      <c r="D6" s="5" t="n">
        <v>19</v>
      </c>
      <c r="E6" s="5" t="n">
        <v>24</v>
      </c>
      <c r="F6" s="5" t="n">
        <v>21</v>
      </c>
      <c r="G6" s="5" t="n">
        <v>23</v>
      </c>
      <c r="H6" s="5" t="n">
        <v>20</v>
      </c>
      <c r="I6" s="5" t="n">
        <v>35</v>
      </c>
      <c r="J6" s="5" t="n">
        <v>32</v>
      </c>
    </row>
    <row r="7" customFormat="false" ht="15" hidden="false" customHeight="false" outlineLevel="0" collapsed="false">
      <c r="A7" s="5" t="s">
        <v>69</v>
      </c>
      <c r="B7" s="5" t="n">
        <v>11</v>
      </c>
      <c r="C7" s="5" t="n">
        <v>2</v>
      </c>
      <c r="D7" s="5" t="n">
        <v>8</v>
      </c>
      <c r="E7" s="5" t="n">
        <v>12</v>
      </c>
      <c r="F7" s="5" t="n">
        <v>7</v>
      </c>
      <c r="G7" s="5" t="n">
        <v>14</v>
      </c>
      <c r="H7" s="5" t="n">
        <v>11</v>
      </c>
      <c r="I7" s="5" t="n">
        <v>15</v>
      </c>
      <c r="J7" s="5" t="n">
        <v>10</v>
      </c>
    </row>
    <row r="8" customFormat="false" ht="15" hidden="false" customHeight="false" outlineLevel="0" collapsed="false">
      <c r="A8" s="5" t="s">
        <v>70</v>
      </c>
      <c r="B8" s="5" t="n">
        <v>22</v>
      </c>
      <c r="C8" s="5" t="n">
        <v>14</v>
      </c>
      <c r="D8" s="5" t="n">
        <v>19</v>
      </c>
      <c r="E8" s="5" t="n">
        <v>28</v>
      </c>
      <c r="F8" s="5" t="n">
        <v>25</v>
      </c>
      <c r="G8" s="5" t="n">
        <v>25</v>
      </c>
      <c r="H8" s="5" t="n">
        <v>25</v>
      </c>
      <c r="I8" s="5" t="n">
        <v>15</v>
      </c>
      <c r="J8" s="5" t="n">
        <v>14</v>
      </c>
    </row>
    <row r="9" customFormat="false" ht="15" hidden="false" customHeight="false" outlineLevel="0" collapsed="false">
      <c r="A9" s="3" t="s">
        <v>62</v>
      </c>
      <c r="B9" s="3" t="n">
        <f aca="false">SUM(B4:B8)</f>
        <v>517</v>
      </c>
      <c r="C9" s="3" t="n">
        <f aca="false">SUM(C4:C8)</f>
        <v>461</v>
      </c>
      <c r="D9" s="3" t="n">
        <f aca="false">SUM(D4:D8)</f>
        <v>513</v>
      </c>
      <c r="E9" s="3" t="n">
        <f aca="false">SUM(E4:E8)</f>
        <v>522</v>
      </c>
      <c r="F9" s="3" t="n">
        <f aca="false">SUM(F4:F8)</f>
        <v>529</v>
      </c>
      <c r="G9" s="3" t="n">
        <f aca="false">SUM(G4:G8)</f>
        <v>504</v>
      </c>
      <c r="H9" s="3" t="n">
        <f aca="false">SUM(H4:H8)</f>
        <v>521</v>
      </c>
      <c r="I9" s="3" t="n">
        <f aca="false">SUM(I4:I8)</f>
        <v>504</v>
      </c>
      <c r="J9" s="3" t="n">
        <f aca="false">SUM(J4:J8)</f>
        <v>500</v>
      </c>
    </row>
    <row r="11" customFormat="false" ht="16.15" hidden="false" customHeight="false" outlineLevel="0" collapsed="false">
      <c r="A11" s="1" t="s">
        <v>71</v>
      </c>
    </row>
    <row r="12" customFormat="false" ht="26.85" hidden="false" customHeight="false" outlineLevel="0" collapsed="false">
      <c r="A12" s="4" t="s">
        <v>65</v>
      </c>
      <c r="B12" s="4" t="s">
        <v>21</v>
      </c>
      <c r="C12" s="4" t="s">
        <v>22</v>
      </c>
      <c r="D12" s="4" t="s">
        <v>23</v>
      </c>
      <c r="E12" s="4" t="s">
        <v>24</v>
      </c>
      <c r="F12" s="4" t="s">
        <v>25</v>
      </c>
      <c r="G12" s="4" t="s">
        <v>26</v>
      </c>
      <c r="H12" s="4" t="s">
        <v>27</v>
      </c>
      <c r="I12" s="4" t="s">
        <v>28</v>
      </c>
      <c r="J12" s="4" t="s">
        <v>29</v>
      </c>
    </row>
    <row r="13" customFormat="false" ht="15" hidden="false" customHeight="false" outlineLevel="0" collapsed="false">
      <c r="A13" s="5" t="s">
        <v>66</v>
      </c>
      <c r="B13" s="7" t="n">
        <f aca="false">B4/B9</f>
        <v>0.353965183752418</v>
      </c>
      <c r="C13" s="7" t="n">
        <f aca="false">C4/C9</f>
        <v>0.366594360086768</v>
      </c>
      <c r="D13" s="7" t="n">
        <f aca="false">D4/D9</f>
        <v>0.421052631578947</v>
      </c>
      <c r="E13" s="7" t="n">
        <f aca="false">E4/E9</f>
        <v>0.396551724137931</v>
      </c>
      <c r="F13" s="7" t="n">
        <f aca="false">F4/F9</f>
        <v>0.4234404536862</v>
      </c>
      <c r="G13" s="7" t="n">
        <f aca="false">G4/G9</f>
        <v>0.438492063492064</v>
      </c>
      <c r="H13" s="7" t="n">
        <f aca="false">H4/H9</f>
        <v>0.431861804222649</v>
      </c>
      <c r="I13" s="7" t="n">
        <f aca="false">I4/I9</f>
        <v>0.46031746031746</v>
      </c>
      <c r="J13" s="7" t="n">
        <f aca="false">J4/J9</f>
        <v>0.456</v>
      </c>
    </row>
    <row r="14" customFormat="false" ht="15" hidden="false" customHeight="false" outlineLevel="0" collapsed="false">
      <c r="A14" s="5" t="s">
        <v>67</v>
      </c>
      <c r="B14" s="7" t="n">
        <f aca="false">B5/B9</f>
        <v>0.555125725338491</v>
      </c>
      <c r="C14" s="7" t="n">
        <f aca="false">C5/C9</f>
        <v>0.561822125813449</v>
      </c>
      <c r="D14" s="7" t="n">
        <f aca="false">D5/D9</f>
        <v>0.489278752436647</v>
      </c>
      <c r="E14" s="7" t="n">
        <f aca="false">E5/E9</f>
        <v>0.480842911877395</v>
      </c>
      <c r="F14" s="7" t="n">
        <f aca="false">F5/F9</f>
        <v>0.476370510396975</v>
      </c>
      <c r="G14" s="7" t="n">
        <f aca="false">G5/G9</f>
        <v>0.438492063492064</v>
      </c>
      <c r="H14" s="7" t="n">
        <f aca="false">H5/H9</f>
        <v>0.460652591170825</v>
      </c>
      <c r="I14" s="7" t="n">
        <f aca="false">I5/I9</f>
        <v>0.410714285714286</v>
      </c>
      <c r="J14" s="7" t="n">
        <f aca="false">J5/J9</f>
        <v>0.432</v>
      </c>
    </row>
    <row r="15" customFormat="false" ht="15" hidden="false" customHeight="false" outlineLevel="0" collapsed="false">
      <c r="A15" s="5" t="s">
        <v>68</v>
      </c>
      <c r="B15" s="7" t="n">
        <f aca="false">B6/B9</f>
        <v>0.0270793036750484</v>
      </c>
      <c r="C15" s="7" t="n">
        <f aca="false">C6/C9</f>
        <v>0.0368763557483731</v>
      </c>
      <c r="D15" s="7" t="n">
        <f aca="false">D6/D9</f>
        <v>0.037037037037037</v>
      </c>
      <c r="E15" s="7" t="n">
        <f aca="false">E6/E9</f>
        <v>0.0459770114942529</v>
      </c>
      <c r="F15" s="7" t="n">
        <f aca="false">F6/F9</f>
        <v>0.0396975425330813</v>
      </c>
      <c r="G15" s="7" t="n">
        <f aca="false">G6/G9</f>
        <v>0.0456349206349206</v>
      </c>
      <c r="H15" s="7" t="n">
        <f aca="false">H6/H9</f>
        <v>0.0383877159309021</v>
      </c>
      <c r="I15" s="7" t="n">
        <f aca="false">I6/I9</f>
        <v>0.0694444444444445</v>
      </c>
      <c r="J15" s="7" t="n">
        <f aca="false">J6/J9</f>
        <v>0.064</v>
      </c>
    </row>
    <row r="16" customFormat="false" ht="15" hidden="false" customHeight="false" outlineLevel="0" collapsed="false">
      <c r="A16" s="5" t="s">
        <v>69</v>
      </c>
      <c r="B16" s="7" t="n">
        <f aca="false">B7/B9</f>
        <v>0.0212765957446809</v>
      </c>
      <c r="C16" s="7" t="n">
        <f aca="false">C7/C9</f>
        <v>0.00433839479392625</v>
      </c>
      <c r="D16" s="7" t="n">
        <f aca="false">D7/D9</f>
        <v>0.0155945419103314</v>
      </c>
      <c r="E16" s="7" t="n">
        <f aca="false">E7/E9</f>
        <v>0.0229885057471264</v>
      </c>
      <c r="F16" s="7" t="n">
        <f aca="false">F7/F9</f>
        <v>0.0132325141776938</v>
      </c>
      <c r="G16" s="7" t="n">
        <f aca="false">G7/G9</f>
        <v>0.0277777777777778</v>
      </c>
      <c r="H16" s="7" t="n">
        <f aca="false">H7/H9</f>
        <v>0.0211132437619962</v>
      </c>
      <c r="I16" s="7" t="n">
        <f aca="false">I7/I9</f>
        <v>0.0297619047619048</v>
      </c>
      <c r="J16" s="7" t="n">
        <f aca="false">J7/J9</f>
        <v>0.02</v>
      </c>
    </row>
    <row r="17" customFormat="false" ht="15" hidden="false" customHeight="false" outlineLevel="0" collapsed="false">
      <c r="A17" s="5" t="s">
        <v>70</v>
      </c>
      <c r="B17" s="7" t="n">
        <f aca="false">B8/B9</f>
        <v>0.0425531914893617</v>
      </c>
      <c r="C17" s="7" t="n">
        <f aca="false">C8/C9</f>
        <v>0.0303687635574837</v>
      </c>
      <c r="D17" s="7" t="n">
        <f aca="false">D8/D9</f>
        <v>0.037037037037037</v>
      </c>
      <c r="E17" s="7" t="n">
        <f aca="false">E8/E9</f>
        <v>0.053639846743295</v>
      </c>
      <c r="F17" s="7" t="n">
        <f aca="false">F8/F9</f>
        <v>0.0472589792060492</v>
      </c>
      <c r="G17" s="7" t="n">
        <f aca="false">G8/G9</f>
        <v>0.0496031746031746</v>
      </c>
      <c r="H17" s="7" t="n">
        <f aca="false">H8/H9</f>
        <v>0.0479846449136276</v>
      </c>
      <c r="I17" s="7" t="n">
        <f aca="false">I8/I9</f>
        <v>0.0297619047619048</v>
      </c>
      <c r="J17" s="7" t="n">
        <f aca="false">J8/J9</f>
        <v>0.028</v>
      </c>
    </row>
    <row r="19" customFormat="false" ht="15" hidden="false" customHeight="false" outlineLevel="0" collapsed="false">
      <c r="A19" s="5" t="s">
        <v>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70"/>
    <col collapsed="false" customWidth="true" hidden="false" outlineLevel="0" max="3" min="3" style="0" width="12"/>
    <col collapsed="false" customWidth="true" hidden="false" outlineLevel="0" max="4" min="4" style="0" width="20"/>
    <col collapsed="false" customWidth="true" hidden="false" outlineLevel="0" max="14" min="5" style="0" width="9"/>
    <col collapsed="false" customWidth="true" hidden="false" outlineLevel="0" max="15" min="15" style="0" width="80"/>
  </cols>
  <sheetData>
    <row r="1" customFormat="false" ht="16.15" hidden="false" customHeight="false" outlineLevel="0" collapsed="false">
      <c r="A1" s="1" t="s">
        <v>73</v>
      </c>
    </row>
    <row r="3" customFormat="false" ht="39.55" hidden="false" customHeight="false" outlineLevel="0" collapsed="false">
      <c r="A3" s="4" t="s">
        <v>74</v>
      </c>
      <c r="B3" s="4" t="s">
        <v>75</v>
      </c>
      <c r="C3" s="4" t="s">
        <v>76</v>
      </c>
      <c r="D3" s="4" t="s">
        <v>77</v>
      </c>
      <c r="E3" s="4" t="s">
        <v>21</v>
      </c>
      <c r="F3" s="4" t="s">
        <v>22</v>
      </c>
      <c r="G3" s="4" t="s">
        <v>23</v>
      </c>
      <c r="H3" s="4" t="s">
        <v>24</v>
      </c>
      <c r="I3" s="4" t="s">
        <v>25</v>
      </c>
      <c r="J3" s="4" t="s">
        <v>26</v>
      </c>
      <c r="K3" s="4" t="s">
        <v>27</v>
      </c>
      <c r="L3" s="4" t="s">
        <v>28</v>
      </c>
      <c r="M3" s="4" t="s">
        <v>29</v>
      </c>
      <c r="N3" s="4" t="s">
        <v>30</v>
      </c>
      <c r="O3" s="4" t="s">
        <v>78</v>
      </c>
    </row>
    <row r="4" customFormat="false" ht="15" hidden="false" customHeight="false" outlineLevel="0" collapsed="false">
      <c r="A4" s="5" t="s">
        <v>31</v>
      </c>
      <c r="B4" s="5" t="s">
        <v>79</v>
      </c>
      <c r="C4" s="5" t="s">
        <v>80</v>
      </c>
      <c r="D4" s="5" t="s">
        <v>81</v>
      </c>
      <c r="E4" s="5" t="n">
        <v>0</v>
      </c>
      <c r="F4" s="5" t="n">
        <v>18</v>
      </c>
      <c r="G4" s="5" t="n">
        <v>27</v>
      </c>
      <c r="H4" s="5" t="n">
        <v>27</v>
      </c>
      <c r="I4" s="5" t="n">
        <v>30</v>
      </c>
      <c r="J4" s="5" t="n">
        <v>32</v>
      </c>
      <c r="K4" s="5" t="n">
        <v>30</v>
      </c>
      <c r="L4" s="5" t="n">
        <v>32</v>
      </c>
      <c r="M4" s="5" t="n">
        <v>27</v>
      </c>
      <c r="N4" s="5" t="n">
        <f aca="false">SUM(E4:M4)</f>
        <v>223</v>
      </c>
      <c r="O4" s="5" t="s">
        <v>82</v>
      </c>
    </row>
    <row r="5" customFormat="false" ht="15" hidden="false" customHeight="false" outlineLevel="0" collapsed="false">
      <c r="A5" s="5" t="s">
        <v>31</v>
      </c>
      <c r="B5" s="5" t="s">
        <v>83</v>
      </c>
      <c r="C5" s="5" t="s">
        <v>80</v>
      </c>
      <c r="D5" s="5" t="s">
        <v>81</v>
      </c>
      <c r="E5" s="5" t="n">
        <v>0</v>
      </c>
      <c r="F5" s="5" t="n">
        <v>8</v>
      </c>
      <c r="G5" s="5" t="n">
        <v>11</v>
      </c>
      <c r="H5" s="5" t="n">
        <v>14</v>
      </c>
      <c r="I5" s="5" t="n">
        <v>12</v>
      </c>
      <c r="J5" s="5" t="n">
        <v>13</v>
      </c>
      <c r="K5" s="5" t="n">
        <v>20</v>
      </c>
      <c r="L5" s="5" t="n">
        <v>15</v>
      </c>
      <c r="M5" s="5" t="n">
        <v>20</v>
      </c>
      <c r="N5" s="5" t="n">
        <f aca="false">SUM(E5:M5)</f>
        <v>113</v>
      </c>
      <c r="O5" s="5" t="s">
        <v>84</v>
      </c>
    </row>
    <row r="6" customFormat="false" ht="15" hidden="false" customHeight="false" outlineLevel="0" collapsed="false">
      <c r="A6" s="5" t="s">
        <v>31</v>
      </c>
      <c r="B6" s="5" t="s">
        <v>85</v>
      </c>
      <c r="C6" s="5" t="s">
        <v>86</v>
      </c>
      <c r="D6" s="5"/>
      <c r="E6" s="5" t="n">
        <v>14</v>
      </c>
      <c r="F6" s="5" t="n">
        <v>10</v>
      </c>
      <c r="G6" s="5" t="n">
        <v>12</v>
      </c>
      <c r="H6" s="5" t="n">
        <v>12</v>
      </c>
      <c r="I6" s="5" t="n">
        <v>10</v>
      </c>
      <c r="J6" s="5" t="n">
        <v>15</v>
      </c>
      <c r="K6" s="5" t="n">
        <v>12</v>
      </c>
      <c r="L6" s="5" t="n">
        <v>11</v>
      </c>
      <c r="M6" s="5" t="n">
        <v>11</v>
      </c>
      <c r="N6" s="5" t="n">
        <f aca="false">SUM(E6:M6)</f>
        <v>107</v>
      </c>
      <c r="O6" s="5" t="s">
        <v>87</v>
      </c>
    </row>
    <row r="7" customFormat="false" ht="15" hidden="false" customHeight="false" outlineLevel="0" collapsed="false">
      <c r="A7" s="5" t="s">
        <v>35</v>
      </c>
      <c r="B7" s="5" t="s">
        <v>88</v>
      </c>
      <c r="C7" s="5" t="s">
        <v>80</v>
      </c>
      <c r="D7" s="5" t="s">
        <v>81</v>
      </c>
      <c r="E7" s="5" t="n">
        <v>0</v>
      </c>
      <c r="F7" s="5" t="n">
        <v>11</v>
      </c>
      <c r="G7" s="5" t="n">
        <v>12</v>
      </c>
      <c r="H7" s="5" t="n">
        <v>9</v>
      </c>
      <c r="I7" s="5" t="n">
        <v>9</v>
      </c>
      <c r="J7" s="5" t="n">
        <v>12</v>
      </c>
      <c r="K7" s="5" t="n">
        <v>13</v>
      </c>
      <c r="L7" s="5" t="n">
        <v>12</v>
      </c>
      <c r="M7" s="5" t="n">
        <v>17</v>
      </c>
      <c r="N7" s="5" t="n">
        <f aca="false">SUM(E7:M7)</f>
        <v>95</v>
      </c>
      <c r="O7" s="5" t="s">
        <v>89</v>
      </c>
    </row>
    <row r="8" customFormat="false" ht="15" hidden="false" customHeight="false" outlineLevel="0" collapsed="false">
      <c r="A8" s="5" t="s">
        <v>34</v>
      </c>
      <c r="B8" s="5" t="s">
        <v>90</v>
      </c>
      <c r="C8" s="5"/>
      <c r="D8" s="5" t="s">
        <v>81</v>
      </c>
      <c r="E8" s="5" t="n">
        <v>0</v>
      </c>
      <c r="F8" s="5" t="n">
        <v>7</v>
      </c>
      <c r="G8" s="5" t="n">
        <v>10</v>
      </c>
      <c r="H8" s="5" t="n">
        <v>9</v>
      </c>
      <c r="I8" s="5" t="n">
        <v>8</v>
      </c>
      <c r="J8" s="5" t="n">
        <v>13</v>
      </c>
      <c r="K8" s="5" t="n">
        <v>10</v>
      </c>
      <c r="L8" s="5" t="n">
        <v>14</v>
      </c>
      <c r="M8" s="5" t="n">
        <v>9</v>
      </c>
      <c r="N8" s="5" t="n">
        <f aca="false">SUM(E8:M8)</f>
        <v>80</v>
      </c>
      <c r="O8" s="5" t="s">
        <v>91</v>
      </c>
    </row>
    <row r="9" customFormat="false" ht="15" hidden="false" customHeight="false" outlineLevel="0" collapsed="false">
      <c r="A9" s="5" t="s">
        <v>31</v>
      </c>
      <c r="B9" s="5" t="s">
        <v>92</v>
      </c>
      <c r="C9" s="5" t="s">
        <v>93</v>
      </c>
      <c r="D9" s="5"/>
      <c r="E9" s="5" t="n">
        <v>16</v>
      </c>
      <c r="F9" s="5" t="n">
        <v>9</v>
      </c>
      <c r="G9" s="5" t="n">
        <v>10</v>
      </c>
      <c r="H9" s="5" t="n">
        <v>6</v>
      </c>
      <c r="I9" s="5" t="n">
        <v>8</v>
      </c>
      <c r="J9" s="5" t="n">
        <v>9</v>
      </c>
      <c r="K9" s="5" t="n">
        <v>7</v>
      </c>
      <c r="L9" s="5" t="n">
        <v>7</v>
      </c>
      <c r="M9" s="5" t="n">
        <v>4</v>
      </c>
      <c r="N9" s="5" t="n">
        <f aca="false">SUM(E9:M9)</f>
        <v>76</v>
      </c>
      <c r="O9" s="5" t="s">
        <v>94</v>
      </c>
    </row>
    <row r="10" customFormat="false" ht="15" hidden="false" customHeight="false" outlineLevel="0" collapsed="false">
      <c r="A10" s="5" t="s">
        <v>33</v>
      </c>
      <c r="B10" s="5" t="s">
        <v>95</v>
      </c>
      <c r="C10" s="5" t="s">
        <v>86</v>
      </c>
      <c r="D10" s="5"/>
      <c r="E10" s="5" t="n">
        <v>9</v>
      </c>
      <c r="F10" s="5" t="n">
        <v>4</v>
      </c>
      <c r="G10" s="5" t="n">
        <v>6</v>
      </c>
      <c r="H10" s="5" t="n">
        <v>11</v>
      </c>
      <c r="I10" s="5" t="n">
        <v>5</v>
      </c>
      <c r="J10" s="5" t="n">
        <v>7</v>
      </c>
      <c r="K10" s="5" t="n">
        <v>7</v>
      </c>
      <c r="L10" s="5" t="n">
        <v>9</v>
      </c>
      <c r="M10" s="5" t="n">
        <v>10</v>
      </c>
      <c r="N10" s="5" t="n">
        <f aca="false">SUM(E10:M10)</f>
        <v>68</v>
      </c>
      <c r="O10" s="5" t="s">
        <v>96</v>
      </c>
    </row>
    <row r="11" customFormat="false" ht="15" hidden="false" customHeight="false" outlineLevel="0" collapsed="false">
      <c r="A11" s="5" t="s">
        <v>33</v>
      </c>
      <c r="B11" s="5" t="s">
        <v>97</v>
      </c>
      <c r="C11" s="5" t="s">
        <v>98</v>
      </c>
      <c r="D11" s="5" t="s">
        <v>81</v>
      </c>
      <c r="E11" s="5" t="n">
        <v>0</v>
      </c>
      <c r="F11" s="5" t="n">
        <v>0</v>
      </c>
      <c r="G11" s="5" t="n">
        <v>10</v>
      </c>
      <c r="H11" s="5" t="n">
        <v>10</v>
      </c>
      <c r="I11" s="5" t="n">
        <v>10</v>
      </c>
      <c r="J11" s="5" t="n">
        <v>10</v>
      </c>
      <c r="K11" s="5" t="n">
        <v>9</v>
      </c>
      <c r="L11" s="5" t="n">
        <v>7</v>
      </c>
      <c r="M11" s="5" t="n">
        <v>11</v>
      </c>
      <c r="N11" s="5" t="n">
        <f aca="false">SUM(E11:M11)</f>
        <v>67</v>
      </c>
      <c r="O11" s="5" t="s">
        <v>99</v>
      </c>
    </row>
    <row r="12" customFormat="false" ht="15" hidden="false" customHeight="false" outlineLevel="0" collapsed="false">
      <c r="A12" s="5" t="s">
        <v>35</v>
      </c>
      <c r="B12" s="5" t="s">
        <v>100</v>
      </c>
      <c r="C12" s="5" t="s">
        <v>101</v>
      </c>
      <c r="D12" s="5"/>
      <c r="E12" s="5" t="n">
        <v>17</v>
      </c>
      <c r="F12" s="5" t="n">
        <v>5</v>
      </c>
      <c r="G12" s="5" t="n">
        <v>6</v>
      </c>
      <c r="H12" s="5" t="n">
        <v>2</v>
      </c>
      <c r="I12" s="5" t="n">
        <v>9</v>
      </c>
      <c r="J12" s="5" t="n">
        <v>5</v>
      </c>
      <c r="K12" s="5" t="n">
        <v>6</v>
      </c>
      <c r="L12" s="5" t="n">
        <v>7</v>
      </c>
      <c r="M12" s="5" t="n">
        <v>5</v>
      </c>
      <c r="N12" s="5" t="n">
        <f aca="false">SUM(E12:M12)</f>
        <v>62</v>
      </c>
      <c r="O12" s="5" t="s">
        <v>102</v>
      </c>
    </row>
    <row r="13" customFormat="false" ht="15" hidden="false" customHeight="false" outlineLevel="0" collapsed="false">
      <c r="A13" s="5" t="s">
        <v>41</v>
      </c>
      <c r="B13" s="5" t="s">
        <v>103</v>
      </c>
      <c r="C13" s="5" t="s">
        <v>80</v>
      </c>
      <c r="D13" s="5" t="s">
        <v>81</v>
      </c>
      <c r="E13" s="5" t="n">
        <v>0</v>
      </c>
      <c r="F13" s="5" t="n">
        <v>10</v>
      </c>
      <c r="G13" s="5" t="n">
        <v>10</v>
      </c>
      <c r="H13" s="5" t="n">
        <v>5</v>
      </c>
      <c r="I13" s="5" t="n">
        <v>7</v>
      </c>
      <c r="J13" s="5" t="n">
        <v>8</v>
      </c>
      <c r="K13" s="5" t="n">
        <v>7</v>
      </c>
      <c r="L13" s="5" t="n">
        <v>7</v>
      </c>
      <c r="M13" s="5" t="n">
        <v>4</v>
      </c>
      <c r="N13" s="5" t="n">
        <f aca="false">SUM(E13:M13)</f>
        <v>58</v>
      </c>
      <c r="O13" s="5" t="s">
        <v>104</v>
      </c>
    </row>
    <row r="14" customFormat="false" ht="15" hidden="false" customHeight="false" outlineLevel="0" collapsed="false">
      <c r="A14" s="5" t="s">
        <v>31</v>
      </c>
      <c r="B14" s="5" t="s">
        <v>105</v>
      </c>
      <c r="C14" s="5" t="s">
        <v>106</v>
      </c>
      <c r="D14" s="5"/>
      <c r="E14" s="5" t="n">
        <v>15</v>
      </c>
      <c r="F14" s="5" t="n">
        <v>4</v>
      </c>
      <c r="G14" s="5" t="n">
        <v>6</v>
      </c>
      <c r="H14" s="5" t="n">
        <v>6</v>
      </c>
      <c r="I14" s="5" t="n">
        <v>5</v>
      </c>
      <c r="J14" s="5" t="n">
        <v>4</v>
      </c>
      <c r="K14" s="5" t="n">
        <v>4</v>
      </c>
      <c r="L14" s="5" t="n">
        <v>4</v>
      </c>
      <c r="M14" s="5" t="n">
        <v>0</v>
      </c>
      <c r="N14" s="5" t="n">
        <f aca="false">SUM(E14:M14)</f>
        <v>48</v>
      </c>
      <c r="O14" s="5" t="s">
        <v>107</v>
      </c>
    </row>
    <row r="15" customFormat="false" ht="15" hidden="false" customHeight="false" outlineLevel="0" collapsed="false">
      <c r="A15" s="5" t="s">
        <v>33</v>
      </c>
      <c r="B15" s="5" t="s">
        <v>108</v>
      </c>
      <c r="C15" s="5" t="s">
        <v>93</v>
      </c>
      <c r="D15" s="5"/>
      <c r="E15" s="5" t="n">
        <v>4</v>
      </c>
      <c r="F15" s="5" t="n">
        <v>4</v>
      </c>
      <c r="G15" s="5" t="n">
        <v>6</v>
      </c>
      <c r="H15" s="5" t="n">
        <v>4</v>
      </c>
      <c r="I15" s="5" t="n">
        <v>5</v>
      </c>
      <c r="J15" s="5" t="n">
        <v>5</v>
      </c>
      <c r="K15" s="5" t="n">
        <v>8</v>
      </c>
      <c r="L15" s="5" t="n">
        <v>5</v>
      </c>
      <c r="M15" s="5" t="n">
        <v>6</v>
      </c>
      <c r="N15" s="5" t="n">
        <f aca="false">SUM(E15:M15)</f>
        <v>47</v>
      </c>
      <c r="O15" s="5" t="s">
        <v>109</v>
      </c>
    </row>
    <row r="16" customFormat="false" ht="15" hidden="false" customHeight="false" outlineLevel="0" collapsed="false">
      <c r="A16" s="5" t="s">
        <v>31</v>
      </c>
      <c r="B16" s="5" t="s">
        <v>110</v>
      </c>
      <c r="C16" s="5" t="s">
        <v>101</v>
      </c>
      <c r="D16" s="5"/>
      <c r="E16" s="5" t="n">
        <v>6</v>
      </c>
      <c r="F16" s="5" t="n">
        <v>2</v>
      </c>
      <c r="G16" s="5" t="n">
        <v>9</v>
      </c>
      <c r="H16" s="5" t="n">
        <v>6</v>
      </c>
      <c r="I16" s="5" t="n">
        <v>3</v>
      </c>
      <c r="J16" s="5" t="n">
        <v>3</v>
      </c>
      <c r="K16" s="5" t="n">
        <v>2</v>
      </c>
      <c r="L16" s="5" t="n">
        <v>9</v>
      </c>
      <c r="M16" s="5" t="n">
        <v>3</v>
      </c>
      <c r="N16" s="5" t="n">
        <f aca="false">SUM(E16:M16)</f>
        <v>43</v>
      </c>
      <c r="O16" s="5" t="s">
        <v>111</v>
      </c>
    </row>
    <row r="17" customFormat="false" ht="15" hidden="false" customHeight="false" outlineLevel="0" collapsed="false">
      <c r="A17" s="5" t="s">
        <v>47</v>
      </c>
      <c r="B17" s="5" t="s">
        <v>112</v>
      </c>
      <c r="C17" s="5" t="s">
        <v>93</v>
      </c>
      <c r="D17" s="5"/>
      <c r="E17" s="5" t="n">
        <v>4</v>
      </c>
      <c r="F17" s="5" t="n">
        <v>5</v>
      </c>
      <c r="G17" s="5" t="n">
        <v>5</v>
      </c>
      <c r="H17" s="5" t="n">
        <v>5</v>
      </c>
      <c r="I17" s="5" t="n">
        <v>5</v>
      </c>
      <c r="J17" s="5" t="n">
        <v>3</v>
      </c>
      <c r="K17" s="5" t="n">
        <v>6</v>
      </c>
      <c r="L17" s="5" t="n">
        <v>4</v>
      </c>
      <c r="M17" s="5" t="n">
        <v>4</v>
      </c>
      <c r="N17" s="5" t="n">
        <f aca="false">SUM(E17:M17)</f>
        <v>41</v>
      </c>
      <c r="O17" s="5" t="s">
        <v>113</v>
      </c>
    </row>
    <row r="18" customFormat="false" ht="15" hidden="false" customHeight="false" outlineLevel="0" collapsed="false">
      <c r="A18" s="5" t="s">
        <v>33</v>
      </c>
      <c r="B18" s="5" t="s">
        <v>114</v>
      </c>
      <c r="C18" s="5" t="s">
        <v>80</v>
      </c>
      <c r="D18" s="5" t="s">
        <v>81</v>
      </c>
      <c r="E18" s="5" t="n">
        <v>0</v>
      </c>
      <c r="F18" s="5" t="n">
        <v>6</v>
      </c>
      <c r="G18" s="5" t="n">
        <v>7</v>
      </c>
      <c r="H18" s="5" t="n">
        <v>3</v>
      </c>
      <c r="I18" s="5" t="n">
        <v>5</v>
      </c>
      <c r="J18" s="5" t="n">
        <v>6</v>
      </c>
      <c r="K18" s="5" t="n">
        <v>4</v>
      </c>
      <c r="L18" s="5" t="n">
        <v>6</v>
      </c>
      <c r="M18" s="5" t="n">
        <v>3</v>
      </c>
      <c r="N18" s="5" t="n">
        <f aca="false">SUM(E18:M18)</f>
        <v>40</v>
      </c>
      <c r="O18" s="5" t="s">
        <v>115</v>
      </c>
    </row>
    <row r="19" customFormat="false" ht="15" hidden="false" customHeight="false" outlineLevel="0" collapsed="false">
      <c r="A19" s="5" t="s">
        <v>32</v>
      </c>
      <c r="B19" s="5" t="s">
        <v>116</v>
      </c>
      <c r="C19" s="5" t="s">
        <v>117</v>
      </c>
      <c r="D19" s="5" t="s">
        <v>118</v>
      </c>
      <c r="E19" s="5" t="n">
        <v>4</v>
      </c>
      <c r="F19" s="5" t="n">
        <v>4</v>
      </c>
      <c r="G19" s="5" t="n">
        <v>4</v>
      </c>
      <c r="H19" s="5" t="n">
        <v>4</v>
      </c>
      <c r="I19" s="5" t="n">
        <v>5</v>
      </c>
      <c r="J19" s="5" t="n">
        <v>4</v>
      </c>
      <c r="K19" s="5" t="n">
        <v>5</v>
      </c>
      <c r="L19" s="5" t="n">
        <v>5</v>
      </c>
      <c r="M19" s="5" t="n">
        <v>4</v>
      </c>
      <c r="N19" s="5" t="n">
        <f aca="false">SUM(E19:M19)</f>
        <v>39</v>
      </c>
      <c r="O19" s="5" t="s">
        <v>119</v>
      </c>
    </row>
    <row r="20" customFormat="false" ht="15" hidden="false" customHeight="false" outlineLevel="0" collapsed="false">
      <c r="A20" s="5" t="s">
        <v>37</v>
      </c>
      <c r="B20" s="5" t="s">
        <v>120</v>
      </c>
      <c r="C20" s="5" t="s">
        <v>106</v>
      </c>
      <c r="D20" s="5"/>
      <c r="E20" s="5" t="n">
        <v>5</v>
      </c>
      <c r="F20" s="5" t="n">
        <v>5</v>
      </c>
      <c r="G20" s="5" t="n">
        <v>8</v>
      </c>
      <c r="H20" s="5" t="n">
        <v>2</v>
      </c>
      <c r="I20" s="5" t="n">
        <v>3</v>
      </c>
      <c r="J20" s="5" t="n">
        <v>4</v>
      </c>
      <c r="K20" s="5" t="n">
        <v>4</v>
      </c>
      <c r="L20" s="5" t="n">
        <v>4</v>
      </c>
      <c r="M20" s="5" t="n">
        <v>3</v>
      </c>
      <c r="N20" s="5" t="n">
        <f aca="false">SUM(E20:M20)</f>
        <v>38</v>
      </c>
      <c r="O20" s="5" t="s">
        <v>121</v>
      </c>
    </row>
    <row r="21" customFormat="false" ht="15" hidden="false" customHeight="false" outlineLevel="0" collapsed="false">
      <c r="A21" s="5" t="s">
        <v>42</v>
      </c>
      <c r="B21" s="5" t="s">
        <v>122</v>
      </c>
      <c r="C21" s="5"/>
      <c r="D21" s="5"/>
      <c r="E21" s="5" t="n">
        <v>0</v>
      </c>
      <c r="F21" s="5" t="n">
        <v>4</v>
      </c>
      <c r="G21" s="5" t="n">
        <v>4</v>
      </c>
      <c r="H21" s="5" t="n">
        <v>4</v>
      </c>
      <c r="I21" s="5" t="n">
        <v>6</v>
      </c>
      <c r="J21" s="5" t="n">
        <v>6</v>
      </c>
      <c r="K21" s="5" t="n">
        <v>6</v>
      </c>
      <c r="L21" s="5" t="n">
        <v>2</v>
      </c>
      <c r="M21" s="5" t="n">
        <v>5</v>
      </c>
      <c r="N21" s="5" t="n">
        <f aca="false">SUM(E21:M21)</f>
        <v>37</v>
      </c>
      <c r="O21" s="5" t="s">
        <v>123</v>
      </c>
    </row>
    <row r="22" customFormat="false" ht="15" hidden="false" customHeight="false" outlineLevel="0" collapsed="false">
      <c r="A22" s="5" t="s">
        <v>46</v>
      </c>
      <c r="B22" s="5" t="s">
        <v>124</v>
      </c>
      <c r="C22" s="5" t="s">
        <v>80</v>
      </c>
      <c r="D22" s="5" t="s">
        <v>81</v>
      </c>
      <c r="E22" s="5" t="n">
        <v>0</v>
      </c>
      <c r="F22" s="5" t="n">
        <v>7</v>
      </c>
      <c r="G22" s="5" t="n">
        <v>8</v>
      </c>
      <c r="H22" s="5" t="n">
        <v>4</v>
      </c>
      <c r="I22" s="5" t="n">
        <v>3</v>
      </c>
      <c r="J22" s="5" t="n">
        <v>4</v>
      </c>
      <c r="K22" s="5" t="n">
        <v>7</v>
      </c>
      <c r="L22" s="5" t="n">
        <v>3</v>
      </c>
      <c r="M22" s="5" t="n">
        <v>0</v>
      </c>
      <c r="N22" s="5" t="n">
        <f aca="false">SUM(E22:M22)</f>
        <v>36</v>
      </c>
      <c r="O22" s="5" t="s">
        <v>125</v>
      </c>
    </row>
    <row r="23" customFormat="false" ht="15" hidden="false" customHeight="false" outlineLevel="0" collapsed="false">
      <c r="A23" s="5" t="s">
        <v>37</v>
      </c>
      <c r="B23" s="5" t="s">
        <v>126</v>
      </c>
      <c r="C23" s="5" t="s">
        <v>93</v>
      </c>
      <c r="D23" s="5"/>
      <c r="E23" s="5" t="n">
        <v>9</v>
      </c>
      <c r="F23" s="5" t="n">
        <v>7</v>
      </c>
      <c r="G23" s="5" t="n">
        <v>4</v>
      </c>
      <c r="H23" s="5" t="n">
        <v>7</v>
      </c>
      <c r="I23" s="5" t="n">
        <v>6</v>
      </c>
      <c r="J23" s="5" t="n">
        <v>1</v>
      </c>
      <c r="K23" s="5" t="n">
        <v>1</v>
      </c>
      <c r="L23" s="5" t="n">
        <v>0</v>
      </c>
      <c r="M23" s="5" t="n">
        <v>0</v>
      </c>
      <c r="N23" s="5" t="n">
        <f aca="false">SUM(E23:M23)</f>
        <v>35</v>
      </c>
      <c r="O23" s="5" t="s">
        <v>127</v>
      </c>
    </row>
    <row r="24" customFormat="false" ht="15" hidden="false" customHeight="false" outlineLevel="0" collapsed="false">
      <c r="A24" s="5" t="s">
        <v>34</v>
      </c>
      <c r="B24" s="5" t="s">
        <v>128</v>
      </c>
      <c r="C24" s="5" t="s">
        <v>106</v>
      </c>
      <c r="D24" s="5"/>
      <c r="E24" s="5" t="n">
        <v>5</v>
      </c>
      <c r="F24" s="5" t="n">
        <v>4</v>
      </c>
      <c r="G24" s="5" t="n">
        <v>4</v>
      </c>
      <c r="H24" s="5" t="n">
        <v>3</v>
      </c>
      <c r="I24" s="5" t="n">
        <v>2</v>
      </c>
      <c r="J24" s="5" t="n">
        <v>4</v>
      </c>
      <c r="K24" s="5" t="n">
        <v>3</v>
      </c>
      <c r="L24" s="5" t="n">
        <v>5</v>
      </c>
      <c r="M24" s="5" t="n">
        <v>5</v>
      </c>
      <c r="N24" s="5" t="n">
        <f aca="false">SUM(E24:M24)</f>
        <v>35</v>
      </c>
      <c r="O24" s="5" t="s">
        <v>129</v>
      </c>
    </row>
    <row r="25" customFormat="false" ht="15" hidden="false" customHeight="false" outlineLevel="0" collapsed="false">
      <c r="A25" s="5" t="s">
        <v>33</v>
      </c>
      <c r="B25" s="5" t="s">
        <v>130</v>
      </c>
      <c r="C25" s="5" t="s">
        <v>131</v>
      </c>
      <c r="D25" s="5"/>
      <c r="E25" s="5" t="n">
        <v>4</v>
      </c>
      <c r="F25" s="5" t="n">
        <v>2</v>
      </c>
      <c r="G25" s="5" t="n">
        <v>3</v>
      </c>
      <c r="H25" s="5" t="n">
        <v>3</v>
      </c>
      <c r="I25" s="5" t="n">
        <v>3</v>
      </c>
      <c r="J25" s="5" t="n">
        <v>4</v>
      </c>
      <c r="K25" s="5" t="n">
        <v>5</v>
      </c>
      <c r="L25" s="5" t="n">
        <v>6</v>
      </c>
      <c r="M25" s="5" t="n">
        <v>5</v>
      </c>
      <c r="N25" s="5" t="n">
        <f aca="false">SUM(E25:M25)</f>
        <v>35</v>
      </c>
      <c r="O25" s="5" t="s">
        <v>132</v>
      </c>
    </row>
    <row r="26" customFormat="false" ht="15" hidden="false" customHeight="false" outlineLevel="0" collapsed="false">
      <c r="A26" s="5" t="s">
        <v>45</v>
      </c>
      <c r="B26" s="5" t="s">
        <v>133</v>
      </c>
      <c r="C26" s="5"/>
      <c r="D26" s="5"/>
      <c r="E26" s="5" t="n">
        <v>0</v>
      </c>
      <c r="F26" s="5" t="n">
        <v>0</v>
      </c>
      <c r="G26" s="5" t="n">
        <v>3</v>
      </c>
      <c r="H26" s="5" t="n">
        <v>5</v>
      </c>
      <c r="I26" s="5" t="n">
        <v>5</v>
      </c>
      <c r="J26" s="5" t="n">
        <v>5</v>
      </c>
      <c r="K26" s="5" t="n">
        <v>6</v>
      </c>
      <c r="L26" s="5" t="n">
        <v>7</v>
      </c>
      <c r="M26" s="5" t="n">
        <v>4</v>
      </c>
      <c r="N26" s="5" t="n">
        <f aca="false">SUM(E26:M26)</f>
        <v>35</v>
      </c>
      <c r="O26" s="5" t="s">
        <v>134</v>
      </c>
    </row>
    <row r="27" customFormat="false" ht="15" hidden="false" customHeight="false" outlineLevel="0" collapsed="false">
      <c r="A27" s="5" t="s">
        <v>31</v>
      </c>
      <c r="B27" s="5" t="s">
        <v>135</v>
      </c>
      <c r="C27" s="5" t="s">
        <v>136</v>
      </c>
      <c r="D27" s="5"/>
      <c r="E27" s="5" t="n">
        <v>6</v>
      </c>
      <c r="F27" s="5" t="n">
        <v>4</v>
      </c>
      <c r="G27" s="5" t="n">
        <v>3</v>
      </c>
      <c r="H27" s="5" t="n">
        <v>4</v>
      </c>
      <c r="I27" s="5" t="n">
        <v>5</v>
      </c>
      <c r="J27" s="5" t="n">
        <v>5</v>
      </c>
      <c r="K27" s="5" t="n">
        <v>2</v>
      </c>
      <c r="L27" s="5" t="n">
        <v>2</v>
      </c>
      <c r="M27" s="5" t="n">
        <v>1</v>
      </c>
      <c r="N27" s="5" t="n">
        <f aca="false">SUM(E27:M27)</f>
        <v>32</v>
      </c>
      <c r="O27" s="5" t="s">
        <v>137</v>
      </c>
    </row>
    <row r="28" customFormat="false" ht="15" hidden="false" customHeight="false" outlineLevel="0" collapsed="false">
      <c r="A28" s="5" t="s">
        <v>37</v>
      </c>
      <c r="B28" s="5" t="s">
        <v>138</v>
      </c>
      <c r="C28" s="5" t="s">
        <v>86</v>
      </c>
      <c r="D28" s="5"/>
      <c r="E28" s="5" t="n">
        <v>4</v>
      </c>
      <c r="F28" s="5" t="n">
        <v>4</v>
      </c>
      <c r="G28" s="5" t="n">
        <v>3</v>
      </c>
      <c r="H28" s="5" t="n">
        <v>4</v>
      </c>
      <c r="I28" s="5" t="n">
        <v>2</v>
      </c>
      <c r="J28" s="5" t="n">
        <v>5</v>
      </c>
      <c r="K28" s="5" t="n">
        <v>2</v>
      </c>
      <c r="L28" s="5" t="n">
        <v>2</v>
      </c>
      <c r="M28" s="5" t="n">
        <v>4</v>
      </c>
      <c r="N28" s="5" t="n">
        <f aca="false">SUM(E28:M28)</f>
        <v>30</v>
      </c>
      <c r="O28" s="5" t="s">
        <v>139</v>
      </c>
    </row>
    <row r="29" customFormat="false" ht="15" hidden="false" customHeight="false" outlineLevel="0" collapsed="false">
      <c r="A29" s="5" t="s">
        <v>32</v>
      </c>
      <c r="B29" s="5" t="s">
        <v>140</v>
      </c>
      <c r="C29" s="5" t="s">
        <v>93</v>
      </c>
      <c r="D29" s="5"/>
      <c r="E29" s="5" t="n">
        <v>3</v>
      </c>
      <c r="F29" s="5" t="n">
        <v>4</v>
      </c>
      <c r="G29" s="5" t="n">
        <v>3</v>
      </c>
      <c r="H29" s="5" t="n">
        <v>3</v>
      </c>
      <c r="I29" s="5" t="n">
        <v>3</v>
      </c>
      <c r="J29" s="5" t="n">
        <v>3</v>
      </c>
      <c r="K29" s="5" t="n">
        <v>3</v>
      </c>
      <c r="L29" s="5" t="n">
        <v>4</v>
      </c>
      <c r="M29" s="5" t="n">
        <v>4</v>
      </c>
      <c r="N29" s="5" t="n">
        <f aca="false">SUM(E29:M29)</f>
        <v>30</v>
      </c>
      <c r="O29" s="5" t="s">
        <v>141</v>
      </c>
    </row>
    <row r="30" customFormat="false" ht="15" hidden="false" customHeight="false" outlineLevel="0" collapsed="false">
      <c r="A30" s="5" t="s">
        <v>36</v>
      </c>
      <c r="B30" s="5" t="s">
        <v>142</v>
      </c>
      <c r="C30" s="5"/>
      <c r="D30" s="5" t="s">
        <v>143</v>
      </c>
      <c r="E30" s="5" t="n">
        <v>0</v>
      </c>
      <c r="F30" s="5" t="n">
        <v>0</v>
      </c>
      <c r="G30" s="5" t="n">
        <v>0</v>
      </c>
      <c r="H30" s="5" t="n">
        <v>3</v>
      </c>
      <c r="I30" s="5" t="n">
        <v>6</v>
      </c>
      <c r="J30" s="5" t="n">
        <v>7</v>
      </c>
      <c r="K30" s="5" t="n">
        <v>4</v>
      </c>
      <c r="L30" s="5" t="n">
        <v>5</v>
      </c>
      <c r="M30" s="5" t="n">
        <v>3</v>
      </c>
      <c r="N30" s="5" t="n">
        <f aca="false">SUM(E30:M30)</f>
        <v>28</v>
      </c>
      <c r="O30" s="5" t="s">
        <v>144</v>
      </c>
    </row>
    <row r="31" customFormat="false" ht="15" hidden="false" customHeight="false" outlineLevel="0" collapsed="false">
      <c r="A31" s="5" t="s">
        <v>39</v>
      </c>
      <c r="B31" s="5" t="s">
        <v>145</v>
      </c>
      <c r="C31" s="5" t="s">
        <v>93</v>
      </c>
      <c r="D31" s="5"/>
      <c r="E31" s="5" t="n">
        <v>5</v>
      </c>
      <c r="F31" s="5" t="n">
        <v>5</v>
      </c>
      <c r="G31" s="5" t="n">
        <v>2</v>
      </c>
      <c r="H31" s="5" t="n">
        <v>3</v>
      </c>
      <c r="I31" s="5" t="n">
        <v>2</v>
      </c>
      <c r="J31" s="5" t="n">
        <v>3</v>
      </c>
      <c r="K31" s="5" t="n">
        <v>4</v>
      </c>
      <c r="L31" s="5" t="n">
        <v>2</v>
      </c>
      <c r="M31" s="5" t="n">
        <v>1</v>
      </c>
      <c r="N31" s="5" t="n">
        <f aca="false">SUM(E31:M31)</f>
        <v>27</v>
      </c>
      <c r="O31" s="5" t="s">
        <v>146</v>
      </c>
    </row>
    <row r="32" customFormat="false" ht="15" hidden="false" customHeight="false" outlineLevel="0" collapsed="false">
      <c r="A32" s="5" t="s">
        <v>50</v>
      </c>
      <c r="B32" s="5" t="s">
        <v>147</v>
      </c>
      <c r="C32" s="5" t="s">
        <v>101</v>
      </c>
      <c r="D32" s="5"/>
      <c r="E32" s="5" t="n">
        <v>6</v>
      </c>
      <c r="F32" s="5" t="n">
        <v>6</v>
      </c>
      <c r="G32" s="5" t="n">
        <v>4</v>
      </c>
      <c r="H32" s="5" t="n">
        <v>7</v>
      </c>
      <c r="I32" s="5" t="n">
        <v>1</v>
      </c>
      <c r="J32" s="5" t="n">
        <v>2</v>
      </c>
      <c r="K32" s="5" t="n">
        <v>0</v>
      </c>
      <c r="L32" s="5" t="n">
        <v>0</v>
      </c>
      <c r="M32" s="5" t="n">
        <v>0</v>
      </c>
      <c r="N32" s="5" t="n">
        <f aca="false">SUM(E32:M32)</f>
        <v>26</v>
      </c>
      <c r="O32" s="5" t="s">
        <v>148</v>
      </c>
    </row>
    <row r="33" customFormat="false" ht="15" hidden="false" customHeight="false" outlineLevel="0" collapsed="false">
      <c r="A33" s="5" t="s">
        <v>55</v>
      </c>
      <c r="B33" s="5" t="s">
        <v>149</v>
      </c>
      <c r="C33" s="5" t="s">
        <v>86</v>
      </c>
      <c r="D33" s="5"/>
      <c r="E33" s="5" t="n">
        <v>3</v>
      </c>
      <c r="F33" s="5" t="n">
        <v>3</v>
      </c>
      <c r="G33" s="5" t="n">
        <v>3</v>
      </c>
      <c r="H33" s="5" t="n">
        <v>3</v>
      </c>
      <c r="I33" s="5" t="n">
        <v>3</v>
      </c>
      <c r="J33" s="5" t="n">
        <v>3</v>
      </c>
      <c r="K33" s="5" t="n">
        <v>3</v>
      </c>
      <c r="L33" s="5" t="n">
        <v>3</v>
      </c>
      <c r="M33" s="5" t="n">
        <v>2</v>
      </c>
      <c r="N33" s="5" t="n">
        <f aca="false">SUM(E33:M33)</f>
        <v>26</v>
      </c>
      <c r="O33" s="5" t="s">
        <v>150</v>
      </c>
    </row>
    <row r="34" customFormat="false" ht="15" hidden="false" customHeight="false" outlineLevel="0" collapsed="false">
      <c r="A34" s="5" t="s">
        <v>53</v>
      </c>
      <c r="B34" s="5" t="s">
        <v>151</v>
      </c>
      <c r="C34" s="5" t="s">
        <v>117</v>
      </c>
      <c r="D34" s="5" t="s">
        <v>118</v>
      </c>
      <c r="E34" s="5" t="n">
        <v>2</v>
      </c>
      <c r="F34" s="5" t="n">
        <v>2</v>
      </c>
      <c r="G34" s="5" t="n">
        <v>3</v>
      </c>
      <c r="H34" s="5" t="n">
        <v>3</v>
      </c>
      <c r="I34" s="5" t="n">
        <v>3</v>
      </c>
      <c r="J34" s="5" t="n">
        <v>3</v>
      </c>
      <c r="K34" s="5" t="n">
        <v>5</v>
      </c>
      <c r="L34" s="5" t="n">
        <v>3</v>
      </c>
      <c r="M34" s="5" t="n">
        <v>2</v>
      </c>
      <c r="N34" s="5" t="n">
        <f aca="false">SUM(E34:M34)</f>
        <v>26</v>
      </c>
      <c r="O34" s="5" t="s">
        <v>152</v>
      </c>
    </row>
    <row r="35" customFormat="false" ht="15" hidden="false" customHeight="false" outlineLevel="0" collapsed="false">
      <c r="A35" s="5" t="s">
        <v>33</v>
      </c>
      <c r="B35" s="5" t="s">
        <v>153</v>
      </c>
      <c r="C35" s="5" t="s">
        <v>93</v>
      </c>
      <c r="D35" s="5"/>
      <c r="E35" s="5" t="n">
        <v>6</v>
      </c>
      <c r="F35" s="5" t="n">
        <v>3</v>
      </c>
      <c r="G35" s="5" t="n">
        <v>1</v>
      </c>
      <c r="H35" s="5" t="n">
        <v>0</v>
      </c>
      <c r="I35" s="5" t="n">
        <v>3</v>
      </c>
      <c r="J35" s="5" t="n">
        <v>3</v>
      </c>
      <c r="K35" s="5" t="n">
        <v>3</v>
      </c>
      <c r="L35" s="5" t="n">
        <v>3</v>
      </c>
      <c r="M35" s="5" t="n">
        <v>2</v>
      </c>
      <c r="N35" s="5" t="n">
        <f aca="false">SUM(E35:M35)</f>
        <v>24</v>
      </c>
      <c r="O35" s="5" t="s">
        <v>154</v>
      </c>
    </row>
    <row r="36" customFormat="false" ht="15" hidden="false" customHeight="false" outlineLevel="0" collapsed="false">
      <c r="A36" s="5" t="s">
        <v>35</v>
      </c>
      <c r="B36" s="5" t="s">
        <v>155</v>
      </c>
      <c r="C36" s="5" t="s">
        <v>86</v>
      </c>
      <c r="D36" s="5"/>
      <c r="E36" s="5" t="n">
        <v>5</v>
      </c>
      <c r="F36" s="5" t="n">
        <v>4</v>
      </c>
      <c r="G36" s="5" t="n">
        <v>0</v>
      </c>
      <c r="H36" s="5" t="n">
        <v>3</v>
      </c>
      <c r="I36" s="5" t="n">
        <v>2</v>
      </c>
      <c r="J36" s="5" t="n">
        <v>2</v>
      </c>
      <c r="K36" s="5" t="n">
        <v>3</v>
      </c>
      <c r="L36" s="5" t="n">
        <v>1</v>
      </c>
      <c r="M36" s="5" t="n">
        <v>4</v>
      </c>
      <c r="N36" s="5" t="n">
        <f aca="false">SUM(E36:M36)</f>
        <v>24</v>
      </c>
      <c r="O36" s="5" t="s">
        <v>156</v>
      </c>
    </row>
    <row r="37" customFormat="false" ht="15" hidden="false" customHeight="false" outlineLevel="0" collapsed="false">
      <c r="A37" s="5" t="s">
        <v>43</v>
      </c>
      <c r="B37" s="5" t="s">
        <v>157</v>
      </c>
      <c r="C37" s="5" t="s">
        <v>86</v>
      </c>
      <c r="D37" s="5"/>
      <c r="E37" s="5" t="n">
        <v>4</v>
      </c>
      <c r="F37" s="5" t="n">
        <v>1</v>
      </c>
      <c r="G37" s="5" t="n">
        <v>2</v>
      </c>
      <c r="H37" s="5" t="n">
        <v>2</v>
      </c>
      <c r="I37" s="5" t="n">
        <v>4</v>
      </c>
      <c r="J37" s="5" t="n">
        <v>1</v>
      </c>
      <c r="K37" s="5" t="n">
        <v>4</v>
      </c>
      <c r="L37" s="5" t="n">
        <v>3</v>
      </c>
      <c r="M37" s="5" t="n">
        <v>3</v>
      </c>
      <c r="N37" s="5" t="n">
        <f aca="false">SUM(E37:M37)</f>
        <v>24</v>
      </c>
      <c r="O37" s="5" t="s">
        <v>158</v>
      </c>
    </row>
    <row r="38" customFormat="false" ht="15" hidden="false" customHeight="false" outlineLevel="0" collapsed="false">
      <c r="A38" s="5" t="s">
        <v>35</v>
      </c>
      <c r="B38" s="5" t="s">
        <v>159</v>
      </c>
      <c r="C38" s="5" t="s">
        <v>93</v>
      </c>
      <c r="D38" s="5"/>
      <c r="E38" s="5" t="n">
        <v>8</v>
      </c>
      <c r="F38" s="5" t="n">
        <v>2</v>
      </c>
      <c r="G38" s="5" t="n">
        <v>3</v>
      </c>
      <c r="H38" s="5" t="n">
        <v>5</v>
      </c>
      <c r="I38" s="5" t="n">
        <v>3</v>
      </c>
      <c r="J38" s="5" t="n">
        <v>0</v>
      </c>
      <c r="K38" s="5" t="n">
        <v>1</v>
      </c>
      <c r="L38" s="5" t="n">
        <v>0</v>
      </c>
      <c r="M38" s="5" t="n">
        <v>1</v>
      </c>
      <c r="N38" s="5" t="n">
        <f aca="false">SUM(E38:M38)</f>
        <v>23</v>
      </c>
      <c r="O38" s="5" t="s">
        <v>160</v>
      </c>
    </row>
    <row r="39" customFormat="false" ht="15" hidden="false" customHeight="false" outlineLevel="0" collapsed="false">
      <c r="A39" s="5" t="s">
        <v>32</v>
      </c>
      <c r="B39" s="5" t="s">
        <v>161</v>
      </c>
      <c r="C39" s="5" t="s">
        <v>93</v>
      </c>
      <c r="D39" s="5"/>
      <c r="E39" s="5" t="n">
        <v>4</v>
      </c>
      <c r="F39" s="5" t="n">
        <v>3</v>
      </c>
      <c r="G39" s="5" t="n">
        <v>2</v>
      </c>
      <c r="H39" s="5" t="n">
        <v>0</v>
      </c>
      <c r="I39" s="5" t="n">
        <v>2</v>
      </c>
      <c r="J39" s="5" t="n">
        <v>3</v>
      </c>
      <c r="K39" s="5" t="n">
        <v>3</v>
      </c>
      <c r="L39" s="5" t="n">
        <v>3</v>
      </c>
      <c r="M39" s="5" t="n">
        <v>3</v>
      </c>
      <c r="N39" s="5" t="n">
        <f aca="false">SUM(E39:M39)</f>
        <v>23</v>
      </c>
      <c r="O39" s="5" t="s">
        <v>162</v>
      </c>
    </row>
    <row r="40" customFormat="false" ht="15" hidden="false" customHeight="false" outlineLevel="0" collapsed="false">
      <c r="A40" s="5" t="s">
        <v>38</v>
      </c>
      <c r="B40" s="5" t="s">
        <v>163</v>
      </c>
      <c r="C40" s="5" t="s">
        <v>93</v>
      </c>
      <c r="D40" s="5"/>
      <c r="E40" s="5" t="n">
        <v>3</v>
      </c>
      <c r="F40" s="5" t="n">
        <v>3</v>
      </c>
      <c r="G40" s="5" t="n">
        <v>1</v>
      </c>
      <c r="H40" s="5" t="n">
        <v>2</v>
      </c>
      <c r="I40" s="5" t="n">
        <v>4</v>
      </c>
      <c r="J40" s="5" t="n">
        <v>3</v>
      </c>
      <c r="K40" s="5" t="n">
        <v>2</v>
      </c>
      <c r="L40" s="5" t="n">
        <v>0</v>
      </c>
      <c r="M40" s="5" t="n">
        <v>5</v>
      </c>
      <c r="N40" s="5" t="n">
        <f aca="false">SUM(E40:M40)</f>
        <v>23</v>
      </c>
      <c r="O40" s="5" t="s">
        <v>164</v>
      </c>
    </row>
    <row r="41" customFormat="false" ht="15" hidden="false" customHeight="false" outlineLevel="0" collapsed="false">
      <c r="A41" s="5" t="s">
        <v>40</v>
      </c>
      <c r="B41" s="5" t="s">
        <v>165</v>
      </c>
      <c r="C41" s="5" t="s">
        <v>117</v>
      </c>
      <c r="D41" s="5" t="s">
        <v>118</v>
      </c>
      <c r="E41" s="5" t="n">
        <v>2</v>
      </c>
      <c r="F41" s="5" t="n">
        <v>3</v>
      </c>
      <c r="G41" s="5" t="n">
        <v>3</v>
      </c>
      <c r="H41" s="5" t="n">
        <v>3</v>
      </c>
      <c r="I41" s="5" t="n">
        <v>3</v>
      </c>
      <c r="J41" s="5" t="n">
        <v>3</v>
      </c>
      <c r="K41" s="5" t="n">
        <v>3</v>
      </c>
      <c r="L41" s="5" t="n">
        <v>2</v>
      </c>
      <c r="M41" s="5" t="n">
        <v>1</v>
      </c>
      <c r="N41" s="5" t="n">
        <f aca="false">SUM(E41:M41)</f>
        <v>23</v>
      </c>
      <c r="O41" s="5" t="s">
        <v>166</v>
      </c>
    </row>
    <row r="42" customFormat="false" ht="15" hidden="false" customHeight="false" outlineLevel="0" collapsed="false">
      <c r="A42" s="5" t="s">
        <v>31</v>
      </c>
      <c r="B42" s="5" t="s">
        <v>167</v>
      </c>
      <c r="C42" s="5"/>
      <c r="D42" s="5" t="s">
        <v>143</v>
      </c>
      <c r="E42" s="5" t="n">
        <v>0</v>
      </c>
      <c r="F42" s="5" t="n">
        <v>0</v>
      </c>
      <c r="G42" s="5" t="n">
        <v>0</v>
      </c>
      <c r="H42" s="5" t="n">
        <v>5</v>
      </c>
      <c r="I42" s="5" t="n">
        <v>7</v>
      </c>
      <c r="J42" s="5" t="n">
        <v>6</v>
      </c>
      <c r="K42" s="5" t="n">
        <v>3</v>
      </c>
      <c r="L42" s="5" t="n">
        <v>1</v>
      </c>
      <c r="M42" s="5" t="n">
        <v>1</v>
      </c>
      <c r="N42" s="5" t="n">
        <f aca="false">SUM(E42:M42)</f>
        <v>23</v>
      </c>
      <c r="O42" s="5" t="s">
        <v>168</v>
      </c>
    </row>
    <row r="43" customFormat="false" ht="15" hidden="false" customHeight="false" outlineLevel="0" collapsed="false">
      <c r="A43" s="5" t="s">
        <v>31</v>
      </c>
      <c r="B43" s="5" t="s">
        <v>169</v>
      </c>
      <c r="C43" s="5"/>
      <c r="D43" s="5" t="s">
        <v>143</v>
      </c>
      <c r="E43" s="5" t="n">
        <v>0</v>
      </c>
      <c r="F43" s="5" t="n">
        <v>0</v>
      </c>
      <c r="G43" s="5" t="n">
        <v>0</v>
      </c>
      <c r="H43" s="5" t="n">
        <v>4</v>
      </c>
      <c r="I43" s="5" t="n">
        <v>3</v>
      </c>
      <c r="J43" s="5" t="n">
        <v>7</v>
      </c>
      <c r="K43" s="5" t="n">
        <v>2</v>
      </c>
      <c r="L43" s="5" t="n">
        <v>5</v>
      </c>
      <c r="M43" s="5" t="n">
        <v>2</v>
      </c>
      <c r="N43" s="5" t="n">
        <f aca="false">SUM(E43:M43)</f>
        <v>23</v>
      </c>
      <c r="O43" s="5" t="s">
        <v>170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70"/>
    <col collapsed="false" customWidth="true" hidden="false" outlineLevel="0" max="3" min="3" style="0" width="18"/>
    <col collapsed="false" customWidth="true" hidden="false" outlineLevel="0" max="13" min="4" style="0" width="9"/>
  </cols>
  <sheetData>
    <row r="1" customFormat="false" ht="16.15" hidden="false" customHeight="false" outlineLevel="0" collapsed="false">
      <c r="A1" s="1" t="s">
        <v>171</v>
      </c>
    </row>
    <row r="2" customFormat="false" ht="15" hidden="false" customHeight="false" outlineLevel="0" collapsed="false">
      <c r="A2" s="5" t="s">
        <v>172</v>
      </c>
    </row>
    <row r="4" customFormat="false" ht="39.55" hidden="false" customHeight="false" outlineLevel="0" collapsed="false">
      <c r="A4" s="4" t="s">
        <v>74</v>
      </c>
      <c r="B4" s="4" t="s">
        <v>75</v>
      </c>
      <c r="C4" s="4" t="s">
        <v>77</v>
      </c>
      <c r="D4" s="4" t="s">
        <v>21</v>
      </c>
      <c r="E4" s="4" t="s">
        <v>22</v>
      </c>
      <c r="F4" s="4" t="s">
        <v>23</v>
      </c>
      <c r="G4" s="4" t="s">
        <v>24</v>
      </c>
      <c r="H4" s="4" t="s">
        <v>25</v>
      </c>
      <c r="I4" s="4" t="s">
        <v>26</v>
      </c>
      <c r="J4" s="4" t="s">
        <v>27</v>
      </c>
      <c r="K4" s="4" t="s">
        <v>28</v>
      </c>
      <c r="L4" s="4" t="s">
        <v>29</v>
      </c>
      <c r="M4" s="4" t="s">
        <v>30</v>
      </c>
    </row>
    <row r="5" customFormat="false" ht="15" hidden="false" customHeight="false" outlineLevel="0" collapsed="false">
      <c r="A5" s="5" t="s">
        <v>36</v>
      </c>
      <c r="B5" s="5" t="s">
        <v>142</v>
      </c>
      <c r="C5" s="5" t="s">
        <v>143</v>
      </c>
      <c r="D5" s="5" t="n">
        <v>0</v>
      </c>
      <c r="E5" s="5" t="n">
        <v>0</v>
      </c>
      <c r="F5" s="5" t="n">
        <v>0</v>
      </c>
      <c r="G5" s="5" t="n">
        <v>3</v>
      </c>
      <c r="H5" s="5" t="n">
        <v>6</v>
      </c>
      <c r="I5" s="5" t="n">
        <v>7</v>
      </c>
      <c r="J5" s="5" t="n">
        <v>4</v>
      </c>
      <c r="K5" s="5" t="n">
        <v>5</v>
      </c>
      <c r="L5" s="5" t="n">
        <v>3</v>
      </c>
      <c r="M5" s="5" t="n">
        <f aca="false">SUM(D5:L5)</f>
        <v>28</v>
      </c>
    </row>
    <row r="6" customFormat="false" ht="15" hidden="false" customHeight="false" outlineLevel="0" collapsed="false">
      <c r="A6" s="5" t="s">
        <v>31</v>
      </c>
      <c r="B6" s="5" t="s">
        <v>167</v>
      </c>
      <c r="C6" s="5" t="s">
        <v>143</v>
      </c>
      <c r="D6" s="5" t="n">
        <v>0</v>
      </c>
      <c r="E6" s="5" t="n">
        <v>0</v>
      </c>
      <c r="F6" s="5" t="n">
        <v>0</v>
      </c>
      <c r="G6" s="5" t="n">
        <v>5</v>
      </c>
      <c r="H6" s="5" t="n">
        <v>7</v>
      </c>
      <c r="I6" s="5" t="n">
        <v>6</v>
      </c>
      <c r="J6" s="5" t="n">
        <v>3</v>
      </c>
      <c r="K6" s="5" t="n">
        <v>1</v>
      </c>
      <c r="L6" s="5" t="n">
        <v>1</v>
      </c>
      <c r="M6" s="5" t="n">
        <f aca="false">SUM(D6:L6)</f>
        <v>23</v>
      </c>
    </row>
    <row r="7" customFormat="false" ht="15" hidden="false" customHeight="false" outlineLevel="0" collapsed="false">
      <c r="A7" s="5" t="s">
        <v>31</v>
      </c>
      <c r="B7" s="5" t="s">
        <v>169</v>
      </c>
      <c r="C7" s="5" t="s">
        <v>143</v>
      </c>
      <c r="D7" s="5" t="n">
        <v>0</v>
      </c>
      <c r="E7" s="5" t="n">
        <v>0</v>
      </c>
      <c r="F7" s="5" t="n">
        <v>0</v>
      </c>
      <c r="G7" s="5" t="n">
        <v>4</v>
      </c>
      <c r="H7" s="5" t="n">
        <v>3</v>
      </c>
      <c r="I7" s="5" t="n">
        <v>7</v>
      </c>
      <c r="J7" s="5" t="n">
        <v>2</v>
      </c>
      <c r="K7" s="5" t="n">
        <v>5</v>
      </c>
      <c r="L7" s="5" t="n">
        <v>2</v>
      </c>
      <c r="M7" s="5" t="n">
        <f aca="false">SUM(D7:L7)</f>
        <v>23</v>
      </c>
    </row>
    <row r="8" customFormat="false" ht="15" hidden="false" customHeight="false" outlineLevel="0" collapsed="false">
      <c r="A8" s="5" t="s">
        <v>32</v>
      </c>
      <c r="B8" s="5" t="s">
        <v>173</v>
      </c>
      <c r="C8" s="5" t="s">
        <v>143</v>
      </c>
      <c r="D8" s="5" t="n">
        <v>0</v>
      </c>
      <c r="E8" s="5" t="n">
        <v>0</v>
      </c>
      <c r="F8" s="5" t="n">
        <v>0</v>
      </c>
      <c r="G8" s="5" t="n">
        <v>2</v>
      </c>
      <c r="H8" s="5" t="n">
        <v>2</v>
      </c>
      <c r="I8" s="5" t="n">
        <v>1</v>
      </c>
      <c r="J8" s="5" t="n">
        <v>4</v>
      </c>
      <c r="K8" s="5" t="n">
        <v>7</v>
      </c>
      <c r="L8" s="5" t="n">
        <v>4</v>
      </c>
      <c r="M8" s="5" t="n">
        <f aca="false">SUM(D8:L8)</f>
        <v>20</v>
      </c>
    </row>
    <row r="9" customFormat="false" ht="15" hidden="false" customHeight="false" outlineLevel="0" collapsed="false">
      <c r="A9" s="5" t="s">
        <v>37</v>
      </c>
      <c r="B9" s="5" t="s">
        <v>174</v>
      </c>
      <c r="C9" s="5" t="s">
        <v>143</v>
      </c>
      <c r="D9" s="5" t="n">
        <v>0</v>
      </c>
      <c r="E9" s="5" t="n">
        <v>0</v>
      </c>
      <c r="F9" s="5" t="n">
        <v>0</v>
      </c>
      <c r="G9" s="5" t="n">
        <v>1</v>
      </c>
      <c r="H9" s="5" t="n">
        <v>3</v>
      </c>
      <c r="I9" s="5" t="n">
        <v>5</v>
      </c>
      <c r="J9" s="5" t="n">
        <v>2</v>
      </c>
      <c r="K9" s="5" t="n">
        <v>2</v>
      </c>
      <c r="L9" s="5" t="n">
        <v>5</v>
      </c>
      <c r="M9" s="5" t="n">
        <f aca="false">SUM(D9:L9)</f>
        <v>18</v>
      </c>
    </row>
    <row r="10" customFormat="false" ht="15" hidden="false" customHeight="false" outlineLevel="0" collapsed="false">
      <c r="A10" s="5" t="s">
        <v>32</v>
      </c>
      <c r="B10" s="5" t="s">
        <v>173</v>
      </c>
      <c r="C10" s="5" t="s">
        <v>143</v>
      </c>
      <c r="D10" s="5" t="n">
        <v>0</v>
      </c>
      <c r="E10" s="5" t="n">
        <v>0</v>
      </c>
      <c r="F10" s="5" t="n">
        <v>0</v>
      </c>
      <c r="G10" s="5" t="n">
        <v>1</v>
      </c>
      <c r="H10" s="5" t="n">
        <v>6</v>
      </c>
      <c r="I10" s="5" t="n">
        <v>2</v>
      </c>
      <c r="J10" s="5" t="n">
        <v>2</v>
      </c>
      <c r="K10" s="5" t="n">
        <v>0</v>
      </c>
      <c r="L10" s="5" t="n">
        <v>0</v>
      </c>
      <c r="M10" s="5" t="n">
        <f aca="false">SUM(D10:L10)</f>
        <v>11</v>
      </c>
    </row>
    <row r="11" customFormat="false" ht="15" hidden="false" customHeight="false" outlineLevel="0" collapsed="false">
      <c r="A11" s="5" t="s">
        <v>36</v>
      </c>
      <c r="B11" s="5" t="s">
        <v>142</v>
      </c>
      <c r="C11" s="5" t="s">
        <v>143</v>
      </c>
      <c r="D11" s="5" t="n">
        <v>0</v>
      </c>
      <c r="E11" s="5" t="n">
        <v>0</v>
      </c>
      <c r="F11" s="5" t="n">
        <v>0</v>
      </c>
      <c r="G11" s="5" t="n">
        <v>1</v>
      </c>
      <c r="H11" s="5" t="n">
        <v>4</v>
      </c>
      <c r="I11" s="5" t="n">
        <v>0</v>
      </c>
      <c r="J11" s="5" t="n">
        <v>0</v>
      </c>
      <c r="K11" s="5" t="n">
        <v>0</v>
      </c>
      <c r="L11" s="5" t="n">
        <v>0</v>
      </c>
      <c r="M11" s="5" t="n">
        <f aca="false">SUM(D11:L11)</f>
        <v>5</v>
      </c>
    </row>
    <row r="12" customFormat="false" ht="15" hidden="false" customHeight="false" outlineLevel="0" collapsed="false">
      <c r="A12" s="5" t="s">
        <v>34</v>
      </c>
      <c r="B12" s="5" t="s">
        <v>175</v>
      </c>
      <c r="C12" s="5" t="s">
        <v>143</v>
      </c>
      <c r="D12" s="5" t="n">
        <v>0</v>
      </c>
      <c r="E12" s="5" t="n">
        <v>0</v>
      </c>
      <c r="F12" s="5" t="n">
        <v>0</v>
      </c>
      <c r="G12" s="5" t="n">
        <v>0</v>
      </c>
      <c r="H12" s="5" t="n">
        <v>2</v>
      </c>
      <c r="I12" s="5" t="n">
        <v>0</v>
      </c>
      <c r="J12" s="5" t="n">
        <v>1</v>
      </c>
      <c r="K12" s="5" t="n">
        <v>1</v>
      </c>
      <c r="L12" s="5" t="n">
        <v>1</v>
      </c>
      <c r="M12" s="5" t="n">
        <f aca="false">SUM(D12:L12)</f>
        <v>5</v>
      </c>
    </row>
    <row r="13" customFormat="false" ht="15" hidden="false" customHeight="false" outlineLevel="0" collapsed="false">
      <c r="A13" s="5" t="s">
        <v>34</v>
      </c>
      <c r="B13" s="5" t="s">
        <v>176</v>
      </c>
      <c r="C13" s="5" t="s">
        <v>143</v>
      </c>
      <c r="D13" s="5" t="n">
        <v>0</v>
      </c>
      <c r="E13" s="5" t="n">
        <v>0</v>
      </c>
      <c r="F13" s="5" t="n">
        <v>0</v>
      </c>
      <c r="G13" s="5" t="n">
        <v>3</v>
      </c>
      <c r="H13" s="5" t="n">
        <v>0</v>
      </c>
      <c r="I13" s="5" t="n">
        <v>1</v>
      </c>
      <c r="J13" s="5" t="n">
        <v>0</v>
      </c>
      <c r="K13" s="5" t="n">
        <v>0</v>
      </c>
      <c r="L13" s="5" t="n">
        <v>0</v>
      </c>
      <c r="M13" s="5" t="n">
        <f aca="false">SUM(D13:L13)</f>
        <v>4</v>
      </c>
    </row>
    <row r="14" customFormat="false" ht="15" hidden="false" customHeight="false" outlineLevel="0" collapsed="false">
      <c r="A14" s="5" t="s">
        <v>177</v>
      </c>
      <c r="B14" s="5" t="s">
        <v>178</v>
      </c>
      <c r="C14" s="5" t="s">
        <v>143</v>
      </c>
      <c r="D14" s="5" t="n">
        <v>0</v>
      </c>
      <c r="E14" s="5" t="n">
        <v>0</v>
      </c>
      <c r="F14" s="5" t="n">
        <v>0</v>
      </c>
      <c r="G14" s="5" t="n">
        <v>1</v>
      </c>
      <c r="H14" s="5" t="n">
        <v>1</v>
      </c>
      <c r="I14" s="5" t="n">
        <v>0</v>
      </c>
      <c r="J14" s="5" t="n">
        <v>0</v>
      </c>
      <c r="K14" s="5" t="n">
        <v>1</v>
      </c>
      <c r="L14" s="5" t="n">
        <v>1</v>
      </c>
      <c r="M14" s="5" t="n">
        <f aca="false">SUM(D14:L14)</f>
        <v>4</v>
      </c>
    </row>
    <row r="15" customFormat="false" ht="15" hidden="false" customHeight="false" outlineLevel="0" collapsed="false">
      <c r="A15" s="5" t="s">
        <v>42</v>
      </c>
      <c r="B15" s="5" t="s">
        <v>179</v>
      </c>
      <c r="C15" s="5" t="s">
        <v>143</v>
      </c>
      <c r="D15" s="5" t="n">
        <v>0</v>
      </c>
      <c r="E15" s="5" t="n">
        <v>0</v>
      </c>
      <c r="F15" s="5" t="n">
        <v>0</v>
      </c>
      <c r="G15" s="5" t="n">
        <v>1</v>
      </c>
      <c r="H15" s="5" t="n">
        <v>0</v>
      </c>
      <c r="I15" s="5" t="n">
        <v>2</v>
      </c>
      <c r="J15" s="5" t="n">
        <v>1</v>
      </c>
      <c r="K15" s="5" t="n">
        <v>0</v>
      </c>
      <c r="L15" s="5" t="n">
        <v>0</v>
      </c>
      <c r="M15" s="5" t="n">
        <f aca="false">SUM(D15:L15)</f>
        <v>4</v>
      </c>
    </row>
    <row r="16" customFormat="false" ht="15" hidden="false" customHeight="false" outlineLevel="0" collapsed="false">
      <c r="A16" s="5" t="s">
        <v>35</v>
      </c>
      <c r="B16" s="5" t="s">
        <v>180</v>
      </c>
      <c r="C16" s="5" t="s">
        <v>143</v>
      </c>
      <c r="D16" s="5" t="n">
        <v>0</v>
      </c>
      <c r="E16" s="5" t="n">
        <v>0</v>
      </c>
      <c r="F16" s="5" t="n">
        <v>0</v>
      </c>
      <c r="G16" s="5" t="n">
        <v>0</v>
      </c>
      <c r="H16" s="5" t="n">
        <v>2</v>
      </c>
      <c r="I16" s="5" t="n">
        <v>0</v>
      </c>
      <c r="J16" s="5" t="n">
        <v>1</v>
      </c>
      <c r="K16" s="5" t="n">
        <v>1</v>
      </c>
      <c r="L16" s="5" t="n">
        <v>0</v>
      </c>
      <c r="M16" s="5" t="n">
        <f aca="false">SUM(D16:L16)</f>
        <v>4</v>
      </c>
    </row>
    <row r="17" customFormat="false" ht="15" hidden="false" customHeight="false" outlineLevel="0" collapsed="false">
      <c r="A17" s="5" t="s">
        <v>34</v>
      </c>
      <c r="B17" s="5" t="s">
        <v>181</v>
      </c>
      <c r="C17" s="5" t="s">
        <v>143</v>
      </c>
      <c r="D17" s="5" t="n">
        <v>0</v>
      </c>
      <c r="E17" s="5" t="n">
        <v>0</v>
      </c>
      <c r="F17" s="5" t="n">
        <v>0</v>
      </c>
      <c r="G17" s="5" t="n">
        <v>0</v>
      </c>
      <c r="H17" s="5" t="n">
        <v>1</v>
      </c>
      <c r="I17" s="5" t="n">
        <v>2</v>
      </c>
      <c r="J17" s="5" t="n">
        <v>1</v>
      </c>
      <c r="K17" s="5" t="n">
        <v>0</v>
      </c>
      <c r="L17" s="5" t="n">
        <v>0</v>
      </c>
      <c r="M17" s="5" t="n">
        <f aca="false">SUM(D17:L17)</f>
        <v>4</v>
      </c>
    </row>
    <row r="18" customFormat="false" ht="15" hidden="false" customHeight="false" outlineLevel="0" collapsed="false">
      <c r="A18" s="5" t="s">
        <v>42</v>
      </c>
      <c r="B18" s="5" t="s">
        <v>179</v>
      </c>
      <c r="C18" s="5" t="s">
        <v>143</v>
      </c>
      <c r="D18" s="5" t="n">
        <v>0</v>
      </c>
      <c r="E18" s="5" t="n">
        <v>1</v>
      </c>
      <c r="F18" s="5" t="n">
        <v>1</v>
      </c>
      <c r="G18" s="5" t="n">
        <v>0</v>
      </c>
      <c r="H18" s="5" t="n">
        <v>0</v>
      </c>
      <c r="I18" s="5" t="n">
        <v>0</v>
      </c>
      <c r="J18" s="5" t="n">
        <v>0</v>
      </c>
      <c r="K18" s="5" t="n">
        <v>1</v>
      </c>
      <c r="L18" s="5" t="n">
        <v>0</v>
      </c>
      <c r="M18" s="5" t="n">
        <f aca="false">SUM(D18:L18)</f>
        <v>3</v>
      </c>
    </row>
    <row r="19" customFormat="false" ht="15" hidden="false" customHeight="false" outlineLevel="0" collapsed="false">
      <c r="A19" s="5" t="s">
        <v>32</v>
      </c>
      <c r="B19" s="5" t="s">
        <v>173</v>
      </c>
      <c r="C19" s="5" t="s">
        <v>143</v>
      </c>
      <c r="D19" s="5" t="n">
        <v>0</v>
      </c>
      <c r="E19" s="5" t="n">
        <v>0</v>
      </c>
      <c r="F19" s="5" t="n">
        <v>0</v>
      </c>
      <c r="G19" s="5" t="n">
        <v>2</v>
      </c>
      <c r="H19" s="5" t="n">
        <v>0</v>
      </c>
      <c r="I19" s="5" t="n">
        <v>0</v>
      </c>
      <c r="J19" s="5" t="n">
        <v>0</v>
      </c>
      <c r="K19" s="5" t="n">
        <v>0</v>
      </c>
      <c r="L19" s="5" t="n">
        <v>0</v>
      </c>
      <c r="M19" s="5" t="n">
        <f aca="false">SUM(D19:L19)</f>
        <v>2</v>
      </c>
    </row>
    <row r="20" customFormat="false" ht="15" hidden="false" customHeight="false" outlineLevel="0" collapsed="false">
      <c r="A20" s="5" t="s">
        <v>182</v>
      </c>
      <c r="B20" s="5" t="s">
        <v>183</v>
      </c>
      <c r="C20" s="5" t="s">
        <v>143</v>
      </c>
      <c r="D20" s="5" t="n">
        <v>0</v>
      </c>
      <c r="E20" s="5" t="n">
        <v>0</v>
      </c>
      <c r="F20" s="5" t="n">
        <v>0</v>
      </c>
      <c r="G20" s="5" t="n">
        <v>1</v>
      </c>
      <c r="H20" s="5" t="n">
        <v>0</v>
      </c>
      <c r="I20" s="5" t="n">
        <v>1</v>
      </c>
      <c r="J20" s="5" t="n">
        <v>0</v>
      </c>
      <c r="K20" s="5" t="n">
        <v>0</v>
      </c>
      <c r="L20" s="5" t="n">
        <v>0</v>
      </c>
      <c r="M20" s="5" t="n">
        <f aca="false">SUM(D20:L20)</f>
        <v>2</v>
      </c>
    </row>
    <row r="21" customFormat="false" ht="15" hidden="false" customHeight="false" outlineLevel="0" collapsed="false">
      <c r="A21" s="5" t="s">
        <v>42</v>
      </c>
      <c r="B21" s="5" t="s">
        <v>184</v>
      </c>
      <c r="C21" s="5" t="s">
        <v>143</v>
      </c>
      <c r="D21" s="5" t="n">
        <v>0</v>
      </c>
      <c r="E21" s="5" t="n">
        <v>0</v>
      </c>
      <c r="F21" s="5" t="n">
        <v>0</v>
      </c>
      <c r="G21" s="5" t="n">
        <v>0</v>
      </c>
      <c r="H21" s="5" t="n">
        <v>0</v>
      </c>
      <c r="I21" s="5" t="n">
        <v>0</v>
      </c>
      <c r="J21" s="5" t="n">
        <v>0</v>
      </c>
      <c r="K21" s="5" t="n">
        <v>1</v>
      </c>
      <c r="L21" s="5" t="n">
        <v>1</v>
      </c>
      <c r="M21" s="5" t="n">
        <f aca="false">SUM(D21:L21)</f>
        <v>2</v>
      </c>
    </row>
    <row r="22" customFormat="false" ht="15" hidden="false" customHeight="false" outlineLevel="0" collapsed="false">
      <c r="A22" s="5" t="s">
        <v>31</v>
      </c>
      <c r="B22" s="5" t="s">
        <v>167</v>
      </c>
      <c r="C22" s="5" t="s">
        <v>143</v>
      </c>
      <c r="D22" s="5" t="n">
        <v>0</v>
      </c>
      <c r="E22" s="5" t="n">
        <v>0</v>
      </c>
      <c r="F22" s="5" t="n">
        <v>0</v>
      </c>
      <c r="G22" s="5" t="n">
        <v>0</v>
      </c>
      <c r="H22" s="5" t="n">
        <v>0</v>
      </c>
      <c r="I22" s="5" t="n">
        <v>0</v>
      </c>
      <c r="J22" s="5" t="n">
        <v>0</v>
      </c>
      <c r="K22" s="5" t="n">
        <v>1</v>
      </c>
      <c r="L22" s="5" t="n">
        <v>1</v>
      </c>
      <c r="M22" s="5" t="n">
        <f aca="false">SUM(D22:L22)</f>
        <v>2</v>
      </c>
    </row>
    <row r="23" customFormat="false" ht="15" hidden="false" customHeight="false" outlineLevel="0" collapsed="false">
      <c r="A23" s="5" t="s">
        <v>31</v>
      </c>
      <c r="B23" s="5" t="s">
        <v>169</v>
      </c>
      <c r="C23" s="5" t="s">
        <v>143</v>
      </c>
      <c r="D23" s="5" t="n">
        <v>0</v>
      </c>
      <c r="E23" s="5" t="n">
        <v>0</v>
      </c>
      <c r="F23" s="5" t="n">
        <v>0</v>
      </c>
      <c r="G23" s="5" t="n">
        <v>0</v>
      </c>
      <c r="H23" s="5" t="n">
        <v>0</v>
      </c>
      <c r="I23" s="5" t="n">
        <v>0</v>
      </c>
      <c r="J23" s="5" t="n">
        <v>0</v>
      </c>
      <c r="K23" s="5" t="n">
        <v>1</v>
      </c>
      <c r="L23" s="5" t="n">
        <v>1</v>
      </c>
      <c r="M23" s="5" t="n">
        <f aca="false">SUM(D23:L23)</f>
        <v>2</v>
      </c>
    </row>
    <row r="24" customFormat="false" ht="15" hidden="false" customHeight="false" outlineLevel="0" collapsed="false">
      <c r="A24" s="5" t="s">
        <v>42</v>
      </c>
      <c r="B24" s="5" t="s">
        <v>179</v>
      </c>
      <c r="C24" s="5" t="s">
        <v>143</v>
      </c>
      <c r="D24" s="5" t="n">
        <v>0</v>
      </c>
      <c r="E24" s="5" t="n">
        <v>1</v>
      </c>
      <c r="F24" s="5" t="n">
        <v>0</v>
      </c>
      <c r="G24" s="5" t="n">
        <v>0</v>
      </c>
      <c r="H24" s="5" t="n">
        <v>0</v>
      </c>
      <c r="I24" s="5" t="n">
        <v>0</v>
      </c>
      <c r="J24" s="5" t="n">
        <v>0</v>
      </c>
      <c r="K24" s="5" t="n">
        <v>0</v>
      </c>
      <c r="L24" s="5" t="n">
        <v>0</v>
      </c>
      <c r="M24" s="5" t="n">
        <f aca="false">SUM(D24:L24)</f>
        <v>1</v>
      </c>
    </row>
    <row r="25" customFormat="false" ht="15" hidden="false" customHeight="false" outlineLevel="0" collapsed="false">
      <c r="A25" s="5" t="s">
        <v>38</v>
      </c>
      <c r="B25" s="5" t="s">
        <v>185</v>
      </c>
      <c r="C25" s="5" t="s">
        <v>143</v>
      </c>
      <c r="D25" s="5" t="n">
        <v>0</v>
      </c>
      <c r="E25" s="5" t="n">
        <v>0</v>
      </c>
      <c r="F25" s="5" t="n">
        <v>0</v>
      </c>
      <c r="G25" s="5" t="n">
        <v>0</v>
      </c>
      <c r="H25" s="5" t="n">
        <v>1</v>
      </c>
      <c r="I25" s="5" t="n">
        <v>0</v>
      </c>
      <c r="J25" s="5" t="n">
        <v>0</v>
      </c>
      <c r="K25" s="5" t="n">
        <v>0</v>
      </c>
      <c r="L25" s="5" t="n">
        <v>0</v>
      </c>
      <c r="M25" s="5" t="n">
        <f aca="false">SUM(D25:L25)</f>
        <v>1</v>
      </c>
    </row>
    <row r="26" customFormat="false" ht="15" hidden="false" customHeight="false" outlineLevel="0" collapsed="false">
      <c r="A26" s="5" t="s">
        <v>57</v>
      </c>
      <c r="B26" s="5" t="s">
        <v>186</v>
      </c>
      <c r="C26" s="5" t="s">
        <v>143</v>
      </c>
      <c r="D26" s="5" t="n">
        <v>0</v>
      </c>
      <c r="E26" s="5" t="n">
        <v>0</v>
      </c>
      <c r="F26" s="5" t="n">
        <v>0</v>
      </c>
      <c r="G26" s="5" t="n">
        <v>0</v>
      </c>
      <c r="H26" s="5" t="n">
        <v>1</v>
      </c>
      <c r="I26" s="5" t="n">
        <v>0</v>
      </c>
      <c r="J26" s="5" t="n">
        <v>0</v>
      </c>
      <c r="K26" s="5" t="n">
        <v>0</v>
      </c>
      <c r="L26" s="5" t="n">
        <v>0</v>
      </c>
      <c r="M26" s="5" t="n">
        <f aca="false">SUM(D26:L26)</f>
        <v>1</v>
      </c>
    </row>
    <row r="27" customFormat="false" ht="15" hidden="false" customHeight="false" outlineLevel="0" collapsed="false">
      <c r="A27" s="3" t="s">
        <v>187</v>
      </c>
      <c r="D27" s="3" t="n">
        <f aca="false">SUM(D5:D26)</f>
        <v>0</v>
      </c>
      <c r="E27" s="3" t="n">
        <f aca="false">SUM(E5:E26)</f>
        <v>2</v>
      </c>
      <c r="F27" s="3" t="n">
        <f aca="false">SUM(F5:F26)</f>
        <v>1</v>
      </c>
      <c r="G27" s="3" t="n">
        <f aca="false">SUM(G5:G26)</f>
        <v>25</v>
      </c>
      <c r="H27" s="3" t="n">
        <f aca="false">SUM(H5:H26)</f>
        <v>39</v>
      </c>
      <c r="I27" s="3" t="n">
        <f aca="false">SUM(I5:I26)</f>
        <v>34</v>
      </c>
      <c r="J27" s="3" t="n">
        <f aca="false">SUM(J5:J26)</f>
        <v>21</v>
      </c>
      <c r="K27" s="3" t="n">
        <f aca="false">SUM(K5:K26)</f>
        <v>27</v>
      </c>
      <c r="L27" s="3" t="n">
        <f aca="false">SUM(L5:L26)</f>
        <v>20</v>
      </c>
      <c r="M27" s="3" t="n">
        <f aca="false">SUM(M5:M26)</f>
        <v>169</v>
      </c>
    </row>
    <row r="29" customFormat="false" ht="15" hidden="false" customHeight="false" outlineLevel="0" collapsed="false">
      <c r="A29" s="5" t="s">
        <v>31</v>
      </c>
      <c r="B29" s="5" t="s">
        <v>79</v>
      </c>
      <c r="C29" s="5" t="s">
        <v>81</v>
      </c>
      <c r="D29" s="5" t="n">
        <v>0</v>
      </c>
      <c r="E29" s="5" t="n">
        <v>18</v>
      </c>
      <c r="F29" s="5" t="n">
        <v>27</v>
      </c>
      <c r="G29" s="5" t="n">
        <v>27</v>
      </c>
      <c r="H29" s="5" t="n">
        <v>30</v>
      </c>
      <c r="I29" s="5" t="n">
        <v>32</v>
      </c>
      <c r="J29" s="5" t="n">
        <v>30</v>
      </c>
      <c r="K29" s="5" t="n">
        <v>32</v>
      </c>
      <c r="L29" s="5" t="n">
        <v>27</v>
      </c>
      <c r="M29" s="5" t="n">
        <f aca="false">SUM(D29:L29)</f>
        <v>223</v>
      </c>
    </row>
    <row r="30" customFormat="false" ht="15" hidden="false" customHeight="false" outlineLevel="0" collapsed="false">
      <c r="A30" s="5" t="s">
        <v>31</v>
      </c>
      <c r="B30" s="5" t="s">
        <v>83</v>
      </c>
      <c r="C30" s="5" t="s">
        <v>81</v>
      </c>
      <c r="D30" s="5" t="n">
        <v>0</v>
      </c>
      <c r="E30" s="5" t="n">
        <v>8</v>
      </c>
      <c r="F30" s="5" t="n">
        <v>11</v>
      </c>
      <c r="G30" s="5" t="n">
        <v>14</v>
      </c>
      <c r="H30" s="5" t="n">
        <v>12</v>
      </c>
      <c r="I30" s="5" t="n">
        <v>13</v>
      </c>
      <c r="J30" s="5" t="n">
        <v>20</v>
      </c>
      <c r="K30" s="5" t="n">
        <v>15</v>
      </c>
      <c r="L30" s="5" t="n">
        <v>20</v>
      </c>
      <c r="M30" s="5" t="n">
        <f aca="false">SUM(D30:L30)</f>
        <v>113</v>
      </c>
    </row>
    <row r="31" customFormat="false" ht="15" hidden="false" customHeight="false" outlineLevel="0" collapsed="false">
      <c r="A31" s="5" t="s">
        <v>35</v>
      </c>
      <c r="B31" s="5" t="s">
        <v>88</v>
      </c>
      <c r="C31" s="5" t="s">
        <v>81</v>
      </c>
      <c r="D31" s="5" t="n">
        <v>0</v>
      </c>
      <c r="E31" s="5" t="n">
        <v>11</v>
      </c>
      <c r="F31" s="5" t="n">
        <v>12</v>
      </c>
      <c r="G31" s="5" t="n">
        <v>9</v>
      </c>
      <c r="H31" s="5" t="n">
        <v>9</v>
      </c>
      <c r="I31" s="5" t="n">
        <v>12</v>
      </c>
      <c r="J31" s="5" t="n">
        <v>13</v>
      </c>
      <c r="K31" s="5" t="n">
        <v>12</v>
      </c>
      <c r="L31" s="5" t="n">
        <v>17</v>
      </c>
      <c r="M31" s="5" t="n">
        <f aca="false">SUM(D31:L31)</f>
        <v>95</v>
      </c>
    </row>
    <row r="32" customFormat="false" ht="15" hidden="false" customHeight="false" outlineLevel="0" collapsed="false">
      <c r="A32" s="5" t="s">
        <v>34</v>
      </c>
      <c r="B32" s="5" t="s">
        <v>90</v>
      </c>
      <c r="C32" s="5" t="s">
        <v>81</v>
      </c>
      <c r="D32" s="5" t="n">
        <v>0</v>
      </c>
      <c r="E32" s="5" t="n">
        <v>7</v>
      </c>
      <c r="F32" s="5" t="n">
        <v>10</v>
      </c>
      <c r="G32" s="5" t="n">
        <v>9</v>
      </c>
      <c r="H32" s="5" t="n">
        <v>8</v>
      </c>
      <c r="I32" s="5" t="n">
        <v>13</v>
      </c>
      <c r="J32" s="5" t="n">
        <v>10</v>
      </c>
      <c r="K32" s="5" t="n">
        <v>14</v>
      </c>
      <c r="L32" s="5" t="n">
        <v>9</v>
      </c>
      <c r="M32" s="5" t="n">
        <f aca="false">SUM(D32:L32)</f>
        <v>80</v>
      </c>
    </row>
    <row r="33" customFormat="false" ht="15" hidden="false" customHeight="false" outlineLevel="0" collapsed="false">
      <c r="A33" s="5" t="s">
        <v>33</v>
      </c>
      <c r="B33" s="5" t="s">
        <v>97</v>
      </c>
      <c r="C33" s="5" t="s">
        <v>81</v>
      </c>
      <c r="D33" s="5" t="n">
        <v>0</v>
      </c>
      <c r="E33" s="5" t="n">
        <v>0</v>
      </c>
      <c r="F33" s="5" t="n">
        <v>10</v>
      </c>
      <c r="G33" s="5" t="n">
        <v>10</v>
      </c>
      <c r="H33" s="5" t="n">
        <v>10</v>
      </c>
      <c r="I33" s="5" t="n">
        <v>10</v>
      </c>
      <c r="J33" s="5" t="n">
        <v>9</v>
      </c>
      <c r="K33" s="5" t="n">
        <v>7</v>
      </c>
      <c r="L33" s="5" t="n">
        <v>11</v>
      </c>
      <c r="M33" s="5" t="n">
        <f aca="false">SUM(D33:L33)</f>
        <v>67</v>
      </c>
    </row>
    <row r="34" customFormat="false" ht="15" hidden="false" customHeight="false" outlineLevel="0" collapsed="false">
      <c r="A34" s="5" t="s">
        <v>41</v>
      </c>
      <c r="B34" s="5" t="s">
        <v>103</v>
      </c>
      <c r="C34" s="5" t="s">
        <v>81</v>
      </c>
      <c r="D34" s="5" t="n">
        <v>0</v>
      </c>
      <c r="E34" s="5" t="n">
        <v>10</v>
      </c>
      <c r="F34" s="5" t="n">
        <v>10</v>
      </c>
      <c r="G34" s="5" t="n">
        <v>5</v>
      </c>
      <c r="H34" s="5" t="n">
        <v>7</v>
      </c>
      <c r="I34" s="5" t="n">
        <v>8</v>
      </c>
      <c r="J34" s="5" t="n">
        <v>7</v>
      </c>
      <c r="K34" s="5" t="n">
        <v>7</v>
      </c>
      <c r="L34" s="5" t="n">
        <v>4</v>
      </c>
      <c r="M34" s="5" t="n">
        <f aca="false">SUM(D34:L34)</f>
        <v>58</v>
      </c>
    </row>
    <row r="35" customFormat="false" ht="15" hidden="false" customHeight="false" outlineLevel="0" collapsed="false">
      <c r="A35" s="5" t="s">
        <v>33</v>
      </c>
      <c r="B35" s="5" t="s">
        <v>114</v>
      </c>
      <c r="C35" s="5" t="s">
        <v>81</v>
      </c>
      <c r="D35" s="5" t="n">
        <v>0</v>
      </c>
      <c r="E35" s="5" t="n">
        <v>6</v>
      </c>
      <c r="F35" s="5" t="n">
        <v>7</v>
      </c>
      <c r="G35" s="5" t="n">
        <v>3</v>
      </c>
      <c r="H35" s="5" t="n">
        <v>5</v>
      </c>
      <c r="I35" s="5" t="n">
        <v>6</v>
      </c>
      <c r="J35" s="5" t="n">
        <v>4</v>
      </c>
      <c r="K35" s="5" t="n">
        <v>6</v>
      </c>
      <c r="L35" s="5" t="n">
        <v>3</v>
      </c>
      <c r="M35" s="5" t="n">
        <f aca="false">SUM(D35:L35)</f>
        <v>40</v>
      </c>
    </row>
    <row r="36" customFormat="false" ht="15" hidden="false" customHeight="false" outlineLevel="0" collapsed="false">
      <c r="A36" s="5" t="s">
        <v>46</v>
      </c>
      <c r="B36" s="5" t="s">
        <v>124</v>
      </c>
      <c r="C36" s="5" t="s">
        <v>81</v>
      </c>
      <c r="D36" s="5" t="n">
        <v>0</v>
      </c>
      <c r="E36" s="5" t="n">
        <v>7</v>
      </c>
      <c r="F36" s="5" t="n">
        <v>8</v>
      </c>
      <c r="G36" s="5" t="n">
        <v>4</v>
      </c>
      <c r="H36" s="5" t="n">
        <v>3</v>
      </c>
      <c r="I36" s="5" t="n">
        <v>4</v>
      </c>
      <c r="J36" s="5" t="n">
        <v>7</v>
      </c>
      <c r="K36" s="5" t="n">
        <v>3</v>
      </c>
      <c r="L36" s="5" t="n">
        <v>0</v>
      </c>
      <c r="M36" s="5" t="n">
        <f aca="false">SUM(D36:L36)</f>
        <v>36</v>
      </c>
    </row>
    <row r="37" customFormat="false" ht="15" hidden="false" customHeight="false" outlineLevel="0" collapsed="false">
      <c r="A37" s="5" t="s">
        <v>31</v>
      </c>
      <c r="B37" s="5" t="s">
        <v>83</v>
      </c>
      <c r="C37" s="5" t="s">
        <v>81</v>
      </c>
      <c r="D37" s="5" t="n">
        <v>0</v>
      </c>
      <c r="E37" s="5" t="n">
        <v>2</v>
      </c>
      <c r="F37" s="5" t="n">
        <v>1</v>
      </c>
      <c r="G37" s="5" t="n">
        <v>4</v>
      </c>
      <c r="H37" s="5" t="n">
        <v>0</v>
      </c>
      <c r="I37" s="5" t="n">
        <v>0</v>
      </c>
      <c r="J37" s="5" t="n">
        <v>1</v>
      </c>
      <c r="K37" s="5" t="n">
        <v>1</v>
      </c>
      <c r="L37" s="5" t="n">
        <v>0</v>
      </c>
      <c r="M37" s="5" t="n">
        <f aca="false">SUM(D37:L37)</f>
        <v>9</v>
      </c>
    </row>
    <row r="38" customFormat="false" ht="15" hidden="false" customHeight="false" outlineLevel="0" collapsed="false">
      <c r="A38" s="5" t="s">
        <v>31</v>
      </c>
      <c r="B38" s="5" t="s">
        <v>79</v>
      </c>
      <c r="C38" s="5" t="s">
        <v>81</v>
      </c>
      <c r="D38" s="5" t="n">
        <v>0</v>
      </c>
      <c r="E38" s="5" t="n">
        <v>0</v>
      </c>
      <c r="F38" s="5" t="n">
        <v>0</v>
      </c>
      <c r="G38" s="5" t="n">
        <v>0</v>
      </c>
      <c r="H38" s="5" t="n">
        <v>0</v>
      </c>
      <c r="I38" s="5" t="n">
        <v>0</v>
      </c>
      <c r="J38" s="5" t="n">
        <v>0</v>
      </c>
      <c r="K38" s="5" t="n">
        <v>0</v>
      </c>
      <c r="L38" s="5" t="n">
        <v>7</v>
      </c>
      <c r="M38" s="5" t="n">
        <f aca="false">SUM(D38:L38)</f>
        <v>7</v>
      </c>
    </row>
    <row r="39" customFormat="false" ht="15" hidden="false" customHeight="false" outlineLevel="0" collapsed="false">
      <c r="A39" s="5" t="s">
        <v>46</v>
      </c>
      <c r="B39" s="5" t="s">
        <v>188</v>
      </c>
      <c r="C39" s="5" t="s">
        <v>81</v>
      </c>
      <c r="D39" s="5" t="n">
        <v>0</v>
      </c>
      <c r="E39" s="5" t="n">
        <v>0</v>
      </c>
      <c r="F39" s="5" t="n">
        <v>0</v>
      </c>
      <c r="G39" s="5" t="n">
        <v>0</v>
      </c>
      <c r="H39" s="5" t="n">
        <v>0</v>
      </c>
      <c r="I39" s="5" t="n">
        <v>1</v>
      </c>
      <c r="J39" s="5" t="n">
        <v>0</v>
      </c>
      <c r="K39" s="5" t="n">
        <v>0</v>
      </c>
      <c r="L39" s="5" t="n">
        <v>0</v>
      </c>
      <c r="M39" s="5" t="n">
        <f aca="false">SUM(D39:L39)</f>
        <v>1</v>
      </c>
    </row>
    <row r="40" customFormat="false" ht="15" hidden="false" customHeight="false" outlineLevel="0" collapsed="false">
      <c r="A40" s="3" t="s">
        <v>189</v>
      </c>
      <c r="D40" s="3" t="n">
        <f aca="false">SUM(D29:D39)</f>
        <v>0</v>
      </c>
      <c r="E40" s="3" t="n">
        <f aca="false">SUM(E29:E39)</f>
        <v>69</v>
      </c>
      <c r="F40" s="3" t="n">
        <f aca="false">SUM(F29:F39)</f>
        <v>96</v>
      </c>
      <c r="G40" s="3" t="n">
        <f aca="false">SUM(G29:G39)</f>
        <v>85</v>
      </c>
      <c r="H40" s="3" t="n">
        <f aca="false">SUM(H29:H39)</f>
        <v>84</v>
      </c>
      <c r="I40" s="3" t="n">
        <f aca="false">SUM(I29:I39)</f>
        <v>99</v>
      </c>
      <c r="J40" s="3" t="n">
        <f aca="false">SUM(J29:J39)</f>
        <v>101</v>
      </c>
      <c r="K40" s="3" t="n">
        <f aca="false">SUM(K29:K39)</f>
        <v>97</v>
      </c>
      <c r="L40" s="3" t="n">
        <f aca="false">SUM(L29:L39)</f>
        <v>98</v>
      </c>
      <c r="M40" s="3" t="n">
        <f aca="false">SUM(M29:M39)</f>
        <v>729</v>
      </c>
    </row>
    <row r="42" customFormat="false" ht="15" hidden="false" customHeight="false" outlineLevel="0" collapsed="false">
      <c r="A42" s="3" t="s">
        <v>190</v>
      </c>
      <c r="D42" s="5" t="n">
        <v>517</v>
      </c>
      <c r="E42" s="5" t="n">
        <v>461</v>
      </c>
      <c r="F42" s="5" t="n">
        <v>513</v>
      </c>
      <c r="G42" s="5" t="n">
        <v>522</v>
      </c>
      <c r="H42" s="5" t="n">
        <v>529</v>
      </c>
      <c r="I42" s="5" t="n">
        <v>504</v>
      </c>
      <c r="J42" s="5" t="n">
        <v>521</v>
      </c>
      <c r="K42" s="5" t="n">
        <v>504</v>
      </c>
      <c r="L42" s="5" t="n">
        <v>500</v>
      </c>
    </row>
    <row r="43" customFormat="false" ht="15" hidden="false" customHeight="false" outlineLevel="0" collapsed="false">
      <c r="A43" s="3" t="s">
        <v>191</v>
      </c>
      <c r="D43" s="6" t="n">
        <f aca="false">D27/D42</f>
        <v>0</v>
      </c>
      <c r="E43" s="6" t="n">
        <f aca="false">E27/E42</f>
        <v>0.00433839479392625</v>
      </c>
      <c r="F43" s="6" t="n">
        <f aca="false">F27/F42</f>
        <v>0.00194931773879142</v>
      </c>
      <c r="G43" s="6" t="n">
        <f aca="false">G27/G42</f>
        <v>0.0478927203065134</v>
      </c>
      <c r="H43" s="6" t="n">
        <f aca="false">H27/H42</f>
        <v>0.0737240075614367</v>
      </c>
      <c r="I43" s="6" t="n">
        <f aca="false">I27/I42</f>
        <v>0.0674603174603175</v>
      </c>
      <c r="J43" s="6" t="n">
        <f aca="false">J27/J42</f>
        <v>0.0403071017274472</v>
      </c>
      <c r="K43" s="6" t="n">
        <f aca="false">K27/K42</f>
        <v>0.0535714285714286</v>
      </c>
      <c r="L43" s="6" t="n">
        <f aca="false">L27/L42</f>
        <v>0.04</v>
      </c>
    </row>
    <row r="44" customFormat="false" ht="15" hidden="false" customHeight="false" outlineLevel="0" collapsed="false">
      <c r="A44" s="3" t="s">
        <v>192</v>
      </c>
      <c r="D44" s="6" t="n">
        <f aca="false">D40/D42</f>
        <v>0</v>
      </c>
      <c r="E44" s="6" t="n">
        <f aca="false">E40/E42</f>
        <v>0.149674620390456</v>
      </c>
      <c r="F44" s="6" t="n">
        <f aca="false">F40/F42</f>
        <v>0.187134502923977</v>
      </c>
      <c r="G44" s="6" t="n">
        <f aca="false">G40/G42</f>
        <v>0.162835249042146</v>
      </c>
      <c r="H44" s="6" t="n">
        <f aca="false">H40/H42</f>
        <v>0.158790170132325</v>
      </c>
      <c r="I44" s="6" t="n">
        <f aca="false">I40/I42</f>
        <v>0.196428571428571</v>
      </c>
      <c r="J44" s="6" t="n">
        <f aca="false">J40/J42</f>
        <v>0.193857965451056</v>
      </c>
      <c r="K44" s="6" t="n">
        <f aca="false">K40/K42</f>
        <v>0.192460317460317</v>
      </c>
      <c r="L44" s="6" t="n">
        <f aca="false">L40/L42</f>
        <v>0.196</v>
      </c>
    </row>
    <row r="46" customFormat="false" ht="15" hidden="false" customHeight="false" outlineLevel="0" collapsed="false">
      <c r="A46" s="5" t="s">
        <v>193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70"/>
    <col collapsed="false" customWidth="true" hidden="false" outlineLevel="0" max="12" min="3" style="0" width="9"/>
  </cols>
  <sheetData>
    <row r="1" customFormat="false" ht="16.15" hidden="false" customHeight="false" outlineLevel="0" collapsed="false">
      <c r="A1" s="1" t="s">
        <v>194</v>
      </c>
    </row>
    <row r="2" customFormat="false" ht="15" hidden="false" customHeight="false" outlineLevel="0" collapsed="false">
      <c r="A2" s="5" t="s">
        <v>195</v>
      </c>
    </row>
    <row r="4" customFormat="false" ht="39.55" hidden="false" customHeight="false" outlineLevel="0" collapsed="false">
      <c r="A4" s="4" t="s">
        <v>74</v>
      </c>
      <c r="B4" s="4" t="s">
        <v>75</v>
      </c>
      <c r="C4" s="4" t="s">
        <v>21</v>
      </c>
      <c r="D4" s="4" t="s">
        <v>22</v>
      </c>
      <c r="E4" s="4" t="s">
        <v>23</v>
      </c>
      <c r="F4" s="4" t="s">
        <v>24</v>
      </c>
      <c r="G4" s="4" t="s">
        <v>25</v>
      </c>
      <c r="H4" s="4" t="s">
        <v>26</v>
      </c>
      <c r="I4" s="4" t="s">
        <v>27</v>
      </c>
      <c r="J4" s="4" t="s">
        <v>28</v>
      </c>
      <c r="K4" s="4" t="s">
        <v>29</v>
      </c>
      <c r="L4" s="4" t="s">
        <v>30</v>
      </c>
    </row>
    <row r="5" customFormat="false" ht="15" hidden="false" customHeight="false" outlineLevel="0" collapsed="false">
      <c r="A5" s="5" t="s">
        <v>32</v>
      </c>
      <c r="B5" s="5" t="s">
        <v>116</v>
      </c>
      <c r="C5" s="5" t="n">
        <v>4</v>
      </c>
      <c r="D5" s="5" t="n">
        <v>4</v>
      </c>
      <c r="E5" s="5" t="n">
        <v>4</v>
      </c>
      <c r="F5" s="5" t="n">
        <v>4</v>
      </c>
      <c r="G5" s="5" t="n">
        <v>5</v>
      </c>
      <c r="H5" s="5" t="n">
        <v>4</v>
      </c>
      <c r="I5" s="5" t="n">
        <v>5</v>
      </c>
      <c r="J5" s="5" t="n">
        <v>5</v>
      </c>
      <c r="K5" s="5" t="n">
        <v>4</v>
      </c>
      <c r="L5" s="5" t="n">
        <f aca="false">SUM(C5:K5)</f>
        <v>39</v>
      </c>
    </row>
    <row r="6" customFormat="false" ht="15" hidden="false" customHeight="false" outlineLevel="0" collapsed="false">
      <c r="A6" s="5" t="s">
        <v>53</v>
      </c>
      <c r="B6" s="5" t="s">
        <v>151</v>
      </c>
      <c r="C6" s="5" t="n">
        <v>2</v>
      </c>
      <c r="D6" s="5" t="n">
        <v>2</v>
      </c>
      <c r="E6" s="5" t="n">
        <v>3</v>
      </c>
      <c r="F6" s="5" t="n">
        <v>3</v>
      </c>
      <c r="G6" s="5" t="n">
        <v>3</v>
      </c>
      <c r="H6" s="5" t="n">
        <v>3</v>
      </c>
      <c r="I6" s="5" t="n">
        <v>5</v>
      </c>
      <c r="J6" s="5" t="n">
        <v>3</v>
      </c>
      <c r="K6" s="5" t="n">
        <v>2</v>
      </c>
      <c r="L6" s="5" t="n">
        <f aca="false">SUM(C6:K6)</f>
        <v>26</v>
      </c>
    </row>
    <row r="7" customFormat="false" ht="15" hidden="false" customHeight="false" outlineLevel="0" collapsed="false">
      <c r="A7" s="5" t="s">
        <v>40</v>
      </c>
      <c r="B7" s="5" t="s">
        <v>165</v>
      </c>
      <c r="C7" s="5" t="n">
        <v>2</v>
      </c>
      <c r="D7" s="5" t="n">
        <v>3</v>
      </c>
      <c r="E7" s="5" t="n">
        <v>3</v>
      </c>
      <c r="F7" s="5" t="n">
        <v>3</v>
      </c>
      <c r="G7" s="5" t="n">
        <v>3</v>
      </c>
      <c r="H7" s="5" t="n">
        <v>3</v>
      </c>
      <c r="I7" s="5" t="n">
        <v>3</v>
      </c>
      <c r="J7" s="5" t="n">
        <v>2</v>
      </c>
      <c r="K7" s="5" t="n">
        <v>1</v>
      </c>
      <c r="L7" s="5" t="n">
        <f aca="false">SUM(C7:K7)</f>
        <v>23</v>
      </c>
    </row>
    <row r="8" customFormat="false" ht="15" hidden="false" customHeight="false" outlineLevel="0" collapsed="false">
      <c r="A8" s="5" t="s">
        <v>34</v>
      </c>
      <c r="B8" s="5" t="s">
        <v>116</v>
      </c>
      <c r="C8" s="5" t="n">
        <v>2</v>
      </c>
      <c r="D8" s="5" t="n">
        <v>3</v>
      </c>
      <c r="E8" s="5" t="n">
        <v>2</v>
      </c>
      <c r="F8" s="5" t="n">
        <v>2</v>
      </c>
      <c r="G8" s="5" t="n">
        <v>2</v>
      </c>
      <c r="H8" s="5" t="n">
        <v>2</v>
      </c>
      <c r="I8" s="5" t="n">
        <v>2</v>
      </c>
      <c r="J8" s="5" t="n">
        <v>2</v>
      </c>
      <c r="K8" s="5" t="n">
        <v>1</v>
      </c>
      <c r="L8" s="5" t="n">
        <f aca="false">SUM(C8:K8)</f>
        <v>18</v>
      </c>
    </row>
    <row r="9" customFormat="false" ht="15" hidden="false" customHeight="false" outlineLevel="0" collapsed="false">
      <c r="A9" s="5" t="s">
        <v>196</v>
      </c>
      <c r="B9" s="5" t="s">
        <v>197</v>
      </c>
      <c r="C9" s="5" t="n">
        <v>1</v>
      </c>
      <c r="D9" s="5" t="n">
        <v>1</v>
      </c>
      <c r="E9" s="5" t="n">
        <v>1</v>
      </c>
      <c r="F9" s="5" t="n">
        <v>1</v>
      </c>
      <c r="G9" s="5" t="n">
        <v>1</v>
      </c>
      <c r="H9" s="5" t="n">
        <v>1</v>
      </c>
      <c r="I9" s="5" t="n">
        <v>1</v>
      </c>
      <c r="J9" s="5" t="n">
        <v>2</v>
      </c>
      <c r="K9" s="5" t="n">
        <v>2</v>
      </c>
      <c r="L9" s="5" t="n">
        <f aca="false">SUM(C9:K9)</f>
        <v>11</v>
      </c>
    </row>
    <row r="10" customFormat="false" ht="15" hidden="false" customHeight="false" outlineLevel="0" collapsed="false">
      <c r="A10" s="5" t="s">
        <v>198</v>
      </c>
      <c r="B10" s="5" t="s">
        <v>199</v>
      </c>
      <c r="C10" s="5" t="n">
        <v>2</v>
      </c>
      <c r="D10" s="5" t="n">
        <v>0</v>
      </c>
      <c r="E10" s="5" t="n">
        <v>0</v>
      </c>
      <c r="F10" s="5" t="n">
        <v>0</v>
      </c>
      <c r="G10" s="5" t="n">
        <v>0</v>
      </c>
      <c r="H10" s="5" t="n">
        <v>0</v>
      </c>
      <c r="I10" s="5" t="n">
        <v>0</v>
      </c>
      <c r="J10" s="5" t="n">
        <v>0</v>
      </c>
      <c r="K10" s="5" t="n">
        <v>0</v>
      </c>
      <c r="L10" s="5" t="n">
        <f aca="false">SUM(C10:K10)</f>
        <v>2</v>
      </c>
    </row>
    <row r="11" customFormat="false" ht="15" hidden="false" customHeight="false" outlineLevel="0" collapsed="false">
      <c r="A11" s="5" t="s">
        <v>200</v>
      </c>
      <c r="B11" s="5" t="s">
        <v>201</v>
      </c>
      <c r="C11" s="5" t="n">
        <v>0</v>
      </c>
      <c r="D11" s="5" t="n">
        <v>0</v>
      </c>
      <c r="E11" s="5" t="n">
        <v>0</v>
      </c>
      <c r="F11" s="5" t="n">
        <v>1</v>
      </c>
      <c r="G11" s="5" t="n">
        <v>1</v>
      </c>
      <c r="H11" s="5" t="n">
        <v>0</v>
      </c>
      <c r="I11" s="5" t="n">
        <v>0</v>
      </c>
      <c r="J11" s="5" t="n">
        <v>0</v>
      </c>
      <c r="K11" s="5" t="n">
        <v>0</v>
      </c>
      <c r="L11" s="5" t="n">
        <f aca="false">SUM(C11:K11)</f>
        <v>2</v>
      </c>
    </row>
    <row r="12" customFormat="false" ht="15" hidden="false" customHeight="false" outlineLevel="0" collapsed="false">
      <c r="A12" s="5" t="s">
        <v>60</v>
      </c>
      <c r="B12" s="5" t="s">
        <v>199</v>
      </c>
      <c r="C12" s="5" t="n">
        <v>0</v>
      </c>
      <c r="D12" s="5" t="n">
        <v>0</v>
      </c>
      <c r="E12" s="5" t="n">
        <v>0</v>
      </c>
      <c r="F12" s="5" t="n">
        <v>0</v>
      </c>
      <c r="G12" s="5" t="n">
        <v>0</v>
      </c>
      <c r="H12" s="5" t="n">
        <v>1</v>
      </c>
      <c r="I12" s="5" t="n">
        <v>1</v>
      </c>
      <c r="J12" s="5" t="n">
        <v>0</v>
      </c>
      <c r="K12" s="5" t="n">
        <v>0</v>
      </c>
      <c r="L12" s="5" t="n">
        <f aca="false">SUM(C12:K12)</f>
        <v>2</v>
      </c>
    </row>
    <row r="13" customFormat="false" ht="15" hidden="false" customHeight="false" outlineLevel="0" collapsed="false">
      <c r="A13" s="5" t="s">
        <v>202</v>
      </c>
      <c r="B13" s="5" t="s">
        <v>199</v>
      </c>
      <c r="C13" s="5" t="n">
        <v>0</v>
      </c>
      <c r="D13" s="5" t="n">
        <v>0</v>
      </c>
      <c r="E13" s="5" t="n">
        <v>0</v>
      </c>
      <c r="F13" s="5" t="n">
        <v>0</v>
      </c>
      <c r="G13" s="5" t="n">
        <v>0</v>
      </c>
      <c r="H13" s="5" t="n">
        <v>0</v>
      </c>
      <c r="I13" s="5" t="n">
        <v>0</v>
      </c>
      <c r="J13" s="5" t="n">
        <v>1</v>
      </c>
      <c r="K13" s="5" t="n">
        <v>1</v>
      </c>
      <c r="L13" s="5" t="n">
        <f aca="false">SUM(C13:K13)</f>
        <v>2</v>
      </c>
    </row>
    <row r="14" customFormat="false" ht="15" hidden="false" customHeight="false" outlineLevel="0" collapsed="false">
      <c r="A14" s="5" t="s">
        <v>203</v>
      </c>
      <c r="B14" s="5" t="s">
        <v>201</v>
      </c>
      <c r="C14" s="5" t="n">
        <v>0</v>
      </c>
      <c r="D14" s="5" t="n">
        <v>0</v>
      </c>
      <c r="E14" s="5" t="n">
        <v>0</v>
      </c>
      <c r="F14" s="5" t="n">
        <v>0</v>
      </c>
      <c r="G14" s="5" t="n">
        <v>0</v>
      </c>
      <c r="H14" s="5" t="n">
        <v>0</v>
      </c>
      <c r="I14" s="5" t="n">
        <v>0</v>
      </c>
      <c r="J14" s="5" t="n">
        <v>1</v>
      </c>
      <c r="K14" s="5" t="n">
        <v>1</v>
      </c>
      <c r="L14" s="5" t="n">
        <f aca="false">SUM(C14:K14)</f>
        <v>2</v>
      </c>
    </row>
    <row r="15" customFormat="false" ht="15" hidden="false" customHeight="false" outlineLevel="0" collapsed="false">
      <c r="A15" s="5" t="s">
        <v>204</v>
      </c>
      <c r="B15" s="5" t="s">
        <v>205</v>
      </c>
      <c r="C15" s="5" t="n">
        <v>0</v>
      </c>
      <c r="D15" s="5" t="n">
        <v>0</v>
      </c>
      <c r="E15" s="5" t="n">
        <v>0</v>
      </c>
      <c r="F15" s="5" t="n">
        <v>0</v>
      </c>
      <c r="G15" s="5" t="n">
        <v>0</v>
      </c>
      <c r="H15" s="5" t="n">
        <v>0</v>
      </c>
      <c r="I15" s="5" t="n">
        <v>0</v>
      </c>
      <c r="J15" s="5" t="n">
        <v>1</v>
      </c>
      <c r="K15" s="5" t="n">
        <v>1</v>
      </c>
      <c r="L15" s="5" t="n">
        <f aca="false">SUM(C15:K15)</f>
        <v>2</v>
      </c>
    </row>
    <row r="16" customFormat="false" ht="15" hidden="false" customHeight="false" outlineLevel="0" collapsed="false">
      <c r="A16" s="5" t="s">
        <v>206</v>
      </c>
      <c r="B16" s="5" t="s">
        <v>207</v>
      </c>
      <c r="C16" s="5" t="n">
        <v>0</v>
      </c>
      <c r="D16" s="5" t="n">
        <v>0</v>
      </c>
      <c r="E16" s="5" t="n">
        <v>0</v>
      </c>
      <c r="F16" s="5" t="n">
        <v>0</v>
      </c>
      <c r="G16" s="5" t="n">
        <v>0</v>
      </c>
      <c r="H16" s="5" t="n">
        <v>0</v>
      </c>
      <c r="I16" s="5" t="n">
        <v>0</v>
      </c>
      <c r="J16" s="5" t="n">
        <v>0</v>
      </c>
      <c r="K16" s="5" t="n">
        <v>1</v>
      </c>
      <c r="L16" s="5" t="n">
        <f aca="false">SUM(C16:K16)</f>
        <v>1</v>
      </c>
    </row>
    <row r="17" customFormat="false" ht="15" hidden="false" customHeight="false" outlineLevel="0" collapsed="false">
      <c r="A17" s="3" t="s">
        <v>208</v>
      </c>
      <c r="C17" s="3" t="n">
        <f aca="false">SUM(C5:C16)</f>
        <v>13</v>
      </c>
      <c r="D17" s="3" t="n">
        <f aca="false">SUM(D5:D16)</f>
        <v>13</v>
      </c>
      <c r="E17" s="3" t="n">
        <f aca="false">SUM(E5:E16)</f>
        <v>13</v>
      </c>
      <c r="F17" s="3" t="n">
        <f aca="false">SUM(F5:F16)</f>
        <v>14</v>
      </c>
      <c r="G17" s="3" t="n">
        <f aca="false">SUM(G5:G16)</f>
        <v>15</v>
      </c>
      <c r="H17" s="3" t="n">
        <f aca="false">SUM(H5:H16)</f>
        <v>14</v>
      </c>
      <c r="I17" s="3" t="n">
        <f aca="false">SUM(I5:I16)</f>
        <v>17</v>
      </c>
      <c r="J17" s="3" t="n">
        <f aca="false">SUM(J5:J16)</f>
        <v>17</v>
      </c>
      <c r="K17" s="3" t="n">
        <f aca="false">SUM(K5:K16)</f>
        <v>14</v>
      </c>
      <c r="L17" s="3" t="n">
        <f aca="false">SUM(L5:L16)</f>
        <v>130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6"/>
    <col collapsed="false" customWidth="true" hidden="false" outlineLevel="0" max="3" min="3" style="0" width="26"/>
    <col collapsed="false" customWidth="true" hidden="false" outlineLevel="0" max="5" min="4" style="0" width="10"/>
    <col collapsed="false" customWidth="true" hidden="false" outlineLevel="0" max="6" min="6" style="0" width="20"/>
  </cols>
  <sheetData>
    <row r="1" customFormat="false" ht="16.15" hidden="false" customHeight="false" outlineLevel="0" collapsed="false">
      <c r="A1" s="1" t="s">
        <v>209</v>
      </c>
    </row>
    <row r="2" customFormat="false" ht="15" hidden="false" customHeight="false" outlineLevel="0" collapsed="false">
      <c r="A2" s="5" t="s">
        <v>210</v>
      </c>
    </row>
    <row r="4" customFormat="false" ht="39.55" hidden="false" customHeight="false" outlineLevel="0" collapsed="false">
      <c r="A4" s="4" t="s">
        <v>211</v>
      </c>
      <c r="B4" s="4" t="s">
        <v>212</v>
      </c>
      <c r="C4" s="4" t="s">
        <v>20</v>
      </c>
      <c r="D4" s="4" t="s">
        <v>213</v>
      </c>
      <c r="E4" s="4" t="s">
        <v>71</v>
      </c>
      <c r="F4" s="4" t="s">
        <v>214</v>
      </c>
    </row>
    <row r="5" customFormat="false" ht="15" hidden="false" customHeight="false" outlineLevel="0" collapsed="false">
      <c r="A5" s="5" t="s">
        <v>215</v>
      </c>
      <c r="B5" s="5" t="n">
        <v>1</v>
      </c>
      <c r="C5" s="5" t="s">
        <v>31</v>
      </c>
      <c r="D5" s="5" t="n">
        <v>185</v>
      </c>
      <c r="E5" s="7" t="n">
        <f aca="false">D5/489</f>
        <v>0.378323108384458</v>
      </c>
      <c r="F5" s="7" t="n">
        <v>0.9722</v>
      </c>
    </row>
    <row r="6" customFormat="false" ht="15" hidden="false" customHeight="false" outlineLevel="0" collapsed="false">
      <c r="A6" s="5" t="s">
        <v>215</v>
      </c>
      <c r="B6" s="5" t="n">
        <v>2</v>
      </c>
      <c r="C6" s="5" t="s">
        <v>36</v>
      </c>
      <c r="D6" s="5" t="n">
        <v>54</v>
      </c>
      <c r="E6" s="7" t="n">
        <f aca="false">D6/489</f>
        <v>0.110429447852761</v>
      </c>
      <c r="F6" s="7" t="n">
        <v>0.4167</v>
      </c>
    </row>
    <row r="7" customFormat="false" ht="15" hidden="false" customHeight="false" outlineLevel="0" collapsed="false">
      <c r="A7" s="5" t="s">
        <v>215</v>
      </c>
      <c r="B7" s="5" t="n">
        <v>3</v>
      </c>
      <c r="C7" s="5" t="s">
        <v>32</v>
      </c>
      <c r="D7" s="5" t="n">
        <v>49</v>
      </c>
      <c r="E7" s="7" t="n">
        <f aca="false">D7/489</f>
        <v>0.100204498977505</v>
      </c>
      <c r="F7" s="7" t="n">
        <v>0.5556</v>
      </c>
    </row>
    <row r="8" customFormat="false" ht="15" hidden="false" customHeight="false" outlineLevel="0" collapsed="false">
      <c r="A8" s="5" t="s">
        <v>215</v>
      </c>
      <c r="B8" s="5" t="n">
        <v>4</v>
      </c>
      <c r="C8" s="5" t="s">
        <v>33</v>
      </c>
      <c r="D8" s="5" t="n">
        <v>34</v>
      </c>
      <c r="E8" s="7" t="n">
        <f aca="false">D8/489</f>
        <v>0.0695296523517383</v>
      </c>
      <c r="F8" s="7" t="n">
        <v>0.3611</v>
      </c>
    </row>
    <row r="9" customFormat="false" ht="15" hidden="false" customHeight="false" outlineLevel="0" collapsed="false">
      <c r="A9" s="5" t="s">
        <v>215</v>
      </c>
      <c r="B9" s="5" t="n">
        <v>5</v>
      </c>
      <c r="C9" s="5" t="s">
        <v>35</v>
      </c>
      <c r="D9" s="5" t="n">
        <v>34</v>
      </c>
      <c r="E9" s="7" t="n">
        <f aca="false">D9/489</f>
        <v>0.0695296523517383</v>
      </c>
      <c r="F9" s="7" t="n">
        <v>0.3611</v>
      </c>
    </row>
    <row r="10" customFormat="false" ht="15" hidden="false" customHeight="false" outlineLevel="0" collapsed="false">
      <c r="A10" s="5" t="s">
        <v>215</v>
      </c>
      <c r="B10" s="5" t="n">
        <v>6</v>
      </c>
      <c r="C10" s="5" t="s">
        <v>38</v>
      </c>
      <c r="D10" s="5" t="n">
        <v>26</v>
      </c>
      <c r="E10" s="7" t="n">
        <f aca="false">D10/489</f>
        <v>0.0531697341513292</v>
      </c>
      <c r="F10" s="7" t="n">
        <v>0.2778</v>
      </c>
    </row>
    <row r="11" customFormat="false" ht="15" hidden="false" customHeight="false" outlineLevel="0" collapsed="false">
      <c r="A11" s="5" t="s">
        <v>215</v>
      </c>
      <c r="B11" s="5" t="n">
        <v>7</v>
      </c>
      <c r="C11" s="5" t="s">
        <v>50</v>
      </c>
      <c r="D11" s="5" t="n">
        <v>14</v>
      </c>
      <c r="E11" s="7" t="n">
        <f aca="false">D11/489</f>
        <v>0.0286298568507157</v>
      </c>
      <c r="F11" s="7" t="n">
        <v>0.1944</v>
      </c>
    </row>
    <row r="12" customFormat="false" ht="15" hidden="false" customHeight="false" outlineLevel="0" collapsed="false">
      <c r="A12" s="5" t="s">
        <v>215</v>
      </c>
      <c r="B12" s="5" t="n">
        <v>8</v>
      </c>
      <c r="C12" s="5" t="s">
        <v>42</v>
      </c>
      <c r="D12" s="5" t="n">
        <v>11</v>
      </c>
      <c r="E12" s="7" t="n">
        <f aca="false">D12/489</f>
        <v>0.0224948875255624</v>
      </c>
      <c r="F12" s="7" t="n">
        <v>0.1528</v>
      </c>
    </row>
    <row r="13" customFormat="false" ht="15" hidden="false" customHeight="false" outlineLevel="0" collapsed="false">
      <c r="A13" s="5" t="s">
        <v>215</v>
      </c>
      <c r="B13" s="5" t="n">
        <v>9</v>
      </c>
      <c r="C13" s="5" t="s">
        <v>216</v>
      </c>
      <c r="D13" s="5" t="n">
        <v>7</v>
      </c>
      <c r="E13" s="7" t="n">
        <f aca="false">D13/489</f>
        <v>0.0143149284253579</v>
      </c>
      <c r="F13" s="7" t="n">
        <v>0.0972</v>
      </c>
    </row>
    <row r="14" customFormat="false" ht="15" hidden="false" customHeight="false" outlineLevel="0" collapsed="false">
      <c r="A14" s="5" t="s">
        <v>215</v>
      </c>
      <c r="B14" s="5" t="n">
        <v>10</v>
      </c>
      <c r="C14" s="5" t="s">
        <v>34</v>
      </c>
      <c r="D14" s="5" t="n">
        <v>7</v>
      </c>
      <c r="E14" s="7" t="n">
        <f aca="false">D14/489</f>
        <v>0.0143149284253579</v>
      </c>
      <c r="F14" s="7" t="n">
        <v>0.0972</v>
      </c>
    </row>
    <row r="15" customFormat="false" ht="15" hidden="false" customHeight="false" outlineLevel="0" collapsed="false">
      <c r="A15" s="3" t="s">
        <v>215</v>
      </c>
      <c r="C15" s="3" t="s">
        <v>62</v>
      </c>
      <c r="D15" s="3" t="n">
        <v>489</v>
      </c>
    </row>
    <row r="17" customFormat="false" ht="15" hidden="false" customHeight="false" outlineLevel="0" collapsed="false">
      <c r="A17" s="5" t="s">
        <v>217</v>
      </c>
      <c r="B17" s="5" t="n">
        <v>1</v>
      </c>
      <c r="C17" s="5" t="s">
        <v>31</v>
      </c>
      <c r="D17" s="5" t="n">
        <v>165</v>
      </c>
      <c r="E17" s="7" t="n">
        <f aca="false">D17/564</f>
        <v>0.292553191489362</v>
      </c>
      <c r="F17" s="7" t="n">
        <v>0.9583</v>
      </c>
    </row>
    <row r="18" customFormat="false" ht="15" hidden="false" customHeight="false" outlineLevel="0" collapsed="false">
      <c r="A18" s="5" t="s">
        <v>217</v>
      </c>
      <c r="B18" s="5" t="n">
        <v>2</v>
      </c>
      <c r="C18" s="5" t="s">
        <v>33</v>
      </c>
      <c r="D18" s="5" t="n">
        <v>75</v>
      </c>
      <c r="E18" s="7" t="n">
        <f aca="false">D18/564</f>
        <v>0.132978723404255</v>
      </c>
      <c r="F18" s="7" t="n">
        <v>0.7083</v>
      </c>
    </row>
    <row r="19" customFormat="false" ht="15" hidden="false" customHeight="false" outlineLevel="0" collapsed="false">
      <c r="A19" s="5" t="s">
        <v>217</v>
      </c>
      <c r="B19" s="5" t="n">
        <v>3</v>
      </c>
      <c r="C19" s="5" t="s">
        <v>32</v>
      </c>
      <c r="D19" s="5" t="n">
        <v>59</v>
      </c>
      <c r="E19" s="7" t="n">
        <f aca="false">D19/564</f>
        <v>0.104609929078014</v>
      </c>
      <c r="F19" s="7" t="n">
        <v>0.6111</v>
      </c>
    </row>
    <row r="20" customFormat="false" ht="15" hidden="false" customHeight="false" outlineLevel="0" collapsed="false">
      <c r="A20" s="5" t="s">
        <v>217</v>
      </c>
      <c r="B20" s="5" t="n">
        <v>4</v>
      </c>
      <c r="C20" s="5" t="s">
        <v>36</v>
      </c>
      <c r="D20" s="5" t="n">
        <v>38</v>
      </c>
      <c r="E20" s="7" t="n">
        <f aca="false">D20/564</f>
        <v>0.0673758865248227</v>
      </c>
      <c r="F20" s="7" t="n">
        <v>0.4722</v>
      </c>
    </row>
    <row r="21" customFormat="false" ht="15" hidden="false" customHeight="false" outlineLevel="0" collapsed="false">
      <c r="A21" s="5" t="s">
        <v>217</v>
      </c>
      <c r="B21" s="5" t="n">
        <v>5</v>
      </c>
      <c r="C21" s="5" t="s">
        <v>44</v>
      </c>
      <c r="D21" s="5" t="n">
        <v>35</v>
      </c>
      <c r="E21" s="7" t="n">
        <f aca="false">D21/564</f>
        <v>0.0620567375886525</v>
      </c>
      <c r="F21" s="7" t="n">
        <v>0.3472</v>
      </c>
    </row>
    <row r="22" customFormat="false" ht="15" hidden="false" customHeight="false" outlineLevel="0" collapsed="false">
      <c r="A22" s="5" t="s">
        <v>217</v>
      </c>
      <c r="B22" s="5" t="n">
        <v>6</v>
      </c>
      <c r="C22" s="5" t="s">
        <v>34</v>
      </c>
      <c r="D22" s="5" t="n">
        <v>35</v>
      </c>
      <c r="E22" s="7" t="n">
        <f aca="false">D22/564</f>
        <v>0.0620567375886525</v>
      </c>
      <c r="F22" s="7" t="n">
        <v>0.4028</v>
      </c>
    </row>
    <row r="23" customFormat="false" ht="15" hidden="false" customHeight="false" outlineLevel="0" collapsed="false">
      <c r="A23" s="5" t="s">
        <v>217</v>
      </c>
      <c r="B23" s="5" t="n">
        <v>7</v>
      </c>
      <c r="C23" s="5" t="s">
        <v>35</v>
      </c>
      <c r="D23" s="5" t="n">
        <v>30</v>
      </c>
      <c r="E23" s="7" t="n">
        <f aca="false">D23/564</f>
        <v>0.0531914893617021</v>
      </c>
      <c r="F23" s="7" t="n">
        <v>0.375</v>
      </c>
    </row>
    <row r="24" customFormat="false" ht="15" hidden="false" customHeight="false" outlineLevel="0" collapsed="false">
      <c r="A24" s="5" t="s">
        <v>217</v>
      </c>
      <c r="B24" s="5" t="n">
        <v>8</v>
      </c>
      <c r="C24" s="5" t="s">
        <v>38</v>
      </c>
      <c r="D24" s="5" t="n">
        <v>19</v>
      </c>
      <c r="E24" s="7" t="n">
        <f aca="false">D24/564</f>
        <v>0.0336879432624114</v>
      </c>
      <c r="F24" s="7" t="n">
        <v>0.2639</v>
      </c>
    </row>
    <row r="25" customFormat="false" ht="15" hidden="false" customHeight="false" outlineLevel="0" collapsed="false">
      <c r="A25" s="5" t="s">
        <v>217</v>
      </c>
      <c r="B25" s="5" t="n">
        <v>9</v>
      </c>
      <c r="C25" s="5" t="s">
        <v>41</v>
      </c>
      <c r="D25" s="5" t="n">
        <v>18</v>
      </c>
      <c r="E25" s="7" t="n">
        <f aca="false">D25/564</f>
        <v>0.0319148936170213</v>
      </c>
      <c r="F25" s="7" t="n">
        <v>0.25</v>
      </c>
    </row>
    <row r="26" customFormat="false" ht="15" hidden="false" customHeight="false" outlineLevel="0" collapsed="false">
      <c r="A26" s="5" t="s">
        <v>217</v>
      </c>
      <c r="B26" s="5" t="n">
        <v>10</v>
      </c>
      <c r="C26" s="5" t="s">
        <v>40</v>
      </c>
      <c r="D26" s="5" t="n">
        <v>13</v>
      </c>
      <c r="E26" s="7" t="n">
        <f aca="false">D26/564</f>
        <v>0.0230496453900709</v>
      </c>
      <c r="F26" s="7" t="n">
        <v>0.1667</v>
      </c>
    </row>
    <row r="27" customFormat="false" ht="15" hidden="false" customHeight="false" outlineLevel="0" collapsed="false">
      <c r="A27" s="3" t="s">
        <v>217</v>
      </c>
      <c r="C27" s="3" t="s">
        <v>62</v>
      </c>
      <c r="D27" s="3" t="n">
        <v>564</v>
      </c>
    </row>
    <row r="29" customFormat="false" ht="15" hidden="false" customHeight="false" outlineLevel="0" collapsed="false">
      <c r="A29" s="5" t="s">
        <v>218</v>
      </c>
      <c r="B29" s="5" t="n">
        <v>1</v>
      </c>
      <c r="C29" s="5" t="s">
        <v>31</v>
      </c>
      <c r="D29" s="5" t="n">
        <v>57</v>
      </c>
      <c r="E29" s="7" t="n">
        <f aca="false">D29/230</f>
        <v>0.247826086956522</v>
      </c>
      <c r="F29" s="7" t="n">
        <v>0.3239</v>
      </c>
    </row>
    <row r="30" customFormat="false" ht="15" hidden="false" customHeight="false" outlineLevel="0" collapsed="false">
      <c r="A30" s="5" t="s">
        <v>218</v>
      </c>
      <c r="B30" s="5" t="n">
        <v>2</v>
      </c>
      <c r="C30" s="5" t="s">
        <v>33</v>
      </c>
      <c r="D30" s="5" t="n">
        <v>31</v>
      </c>
      <c r="E30" s="7" t="n">
        <f aca="false">D30/230</f>
        <v>0.134782608695652</v>
      </c>
      <c r="F30" s="7" t="n">
        <v>0.2535</v>
      </c>
    </row>
    <row r="31" customFormat="false" ht="15" hidden="false" customHeight="false" outlineLevel="0" collapsed="false">
      <c r="A31" s="5" t="s">
        <v>218</v>
      </c>
      <c r="B31" s="5" t="n">
        <v>3</v>
      </c>
      <c r="C31" s="5" t="s">
        <v>32</v>
      </c>
      <c r="D31" s="5" t="n">
        <v>23</v>
      </c>
      <c r="E31" s="7" t="n">
        <f aca="false">D31/230</f>
        <v>0.1</v>
      </c>
      <c r="F31" s="7" t="n">
        <v>0.2394</v>
      </c>
    </row>
    <row r="32" customFormat="false" ht="15" hidden="false" customHeight="false" outlineLevel="0" collapsed="false">
      <c r="A32" s="5" t="s">
        <v>218</v>
      </c>
      <c r="B32" s="5" t="n">
        <v>4</v>
      </c>
      <c r="C32" s="5" t="s">
        <v>34</v>
      </c>
      <c r="D32" s="5" t="n">
        <v>13</v>
      </c>
      <c r="E32" s="7" t="n">
        <f aca="false">D32/230</f>
        <v>0.0565217391304348</v>
      </c>
      <c r="F32" s="7" t="n">
        <v>0.1831</v>
      </c>
    </row>
    <row r="33" customFormat="false" ht="15" hidden="false" customHeight="false" outlineLevel="0" collapsed="false">
      <c r="A33" s="5" t="s">
        <v>218</v>
      </c>
      <c r="B33" s="5" t="n">
        <v>5</v>
      </c>
      <c r="C33" s="5" t="s">
        <v>38</v>
      </c>
      <c r="D33" s="5" t="n">
        <v>12</v>
      </c>
      <c r="E33" s="7" t="n">
        <f aca="false">D33/230</f>
        <v>0.0521739130434783</v>
      </c>
      <c r="F33" s="7" t="n">
        <v>0.1408</v>
      </c>
    </row>
    <row r="34" customFormat="false" ht="15" hidden="false" customHeight="false" outlineLevel="0" collapsed="false">
      <c r="A34" s="5" t="s">
        <v>218</v>
      </c>
      <c r="B34" s="5" t="n">
        <v>6</v>
      </c>
      <c r="C34" s="5" t="s">
        <v>36</v>
      </c>
      <c r="D34" s="5" t="n">
        <v>10</v>
      </c>
      <c r="E34" s="7" t="n">
        <f aca="false">D34/230</f>
        <v>0.0434782608695652</v>
      </c>
      <c r="F34" s="7" t="n">
        <v>0.1408</v>
      </c>
    </row>
    <row r="35" customFormat="false" ht="15" hidden="false" customHeight="false" outlineLevel="0" collapsed="false">
      <c r="A35" s="5" t="s">
        <v>218</v>
      </c>
      <c r="B35" s="5" t="n">
        <v>7</v>
      </c>
      <c r="C35" s="5" t="s">
        <v>35</v>
      </c>
      <c r="D35" s="5" t="n">
        <v>9</v>
      </c>
      <c r="E35" s="7" t="n">
        <f aca="false">D35/230</f>
        <v>0.0391304347826087</v>
      </c>
      <c r="F35" s="7" t="n">
        <v>0.1268</v>
      </c>
    </row>
    <row r="36" customFormat="false" ht="15" hidden="false" customHeight="false" outlineLevel="0" collapsed="false">
      <c r="A36" s="5" t="s">
        <v>218</v>
      </c>
      <c r="B36" s="5" t="n">
        <v>8</v>
      </c>
      <c r="C36" s="5" t="s">
        <v>47</v>
      </c>
      <c r="D36" s="5" t="n">
        <v>6</v>
      </c>
      <c r="E36" s="7" t="n">
        <f aca="false">D36/230</f>
        <v>0.0260869565217391</v>
      </c>
      <c r="F36" s="7" t="n">
        <v>0.0845</v>
      </c>
    </row>
    <row r="37" customFormat="false" ht="15" hidden="false" customHeight="false" outlineLevel="0" collapsed="false">
      <c r="A37" s="5" t="s">
        <v>218</v>
      </c>
      <c r="B37" s="5" t="n">
        <v>9</v>
      </c>
      <c r="C37" s="5" t="s">
        <v>44</v>
      </c>
      <c r="D37" s="5" t="n">
        <v>6</v>
      </c>
      <c r="E37" s="7" t="n">
        <f aca="false">D37/230</f>
        <v>0.0260869565217391</v>
      </c>
      <c r="F37" s="7" t="n">
        <v>0.0704</v>
      </c>
    </row>
    <row r="38" customFormat="false" ht="15" hidden="false" customHeight="false" outlineLevel="0" collapsed="false">
      <c r="A38" s="5" t="s">
        <v>218</v>
      </c>
      <c r="B38" s="5" t="n">
        <v>10</v>
      </c>
      <c r="C38" s="5" t="s">
        <v>41</v>
      </c>
      <c r="D38" s="5" t="n">
        <v>5</v>
      </c>
      <c r="E38" s="7" t="n">
        <f aca="false">D38/230</f>
        <v>0.0217391304347826</v>
      </c>
      <c r="F38" s="7" t="n">
        <v>0.0704</v>
      </c>
    </row>
    <row r="39" customFormat="false" ht="15" hidden="false" customHeight="false" outlineLevel="0" collapsed="false">
      <c r="A39" s="3" t="s">
        <v>218</v>
      </c>
      <c r="C39" s="3" t="s">
        <v>62</v>
      </c>
      <c r="D39" s="3" t="n">
        <v>230</v>
      </c>
    </row>
    <row r="41" customFormat="false" ht="15" hidden="false" customHeight="false" outlineLevel="0" collapsed="false">
      <c r="A41" s="5" t="s">
        <v>219</v>
      </c>
      <c r="B41" s="5" t="n">
        <v>1</v>
      </c>
      <c r="C41" s="5" t="s">
        <v>35</v>
      </c>
      <c r="D41" s="5" t="n">
        <v>47</v>
      </c>
      <c r="E41" s="7" t="n">
        <f aca="false">D41/307</f>
        <v>0.153094462540717</v>
      </c>
      <c r="F41" s="7" t="n">
        <v>0.507</v>
      </c>
    </row>
    <row r="42" customFormat="false" ht="15" hidden="false" customHeight="false" outlineLevel="0" collapsed="false">
      <c r="A42" s="5" t="s">
        <v>219</v>
      </c>
      <c r="B42" s="5" t="n">
        <v>2</v>
      </c>
      <c r="C42" s="5" t="s">
        <v>37</v>
      </c>
      <c r="D42" s="5" t="n">
        <v>44</v>
      </c>
      <c r="E42" s="7" t="n">
        <f aca="false">D42/307</f>
        <v>0.143322475570033</v>
      </c>
      <c r="F42" s="7" t="n">
        <v>0.4789</v>
      </c>
    </row>
    <row r="43" customFormat="false" ht="15" hidden="false" customHeight="false" outlineLevel="0" collapsed="false">
      <c r="A43" s="5" t="s">
        <v>219</v>
      </c>
      <c r="B43" s="5" t="n">
        <v>3</v>
      </c>
      <c r="C43" s="5" t="s">
        <v>34</v>
      </c>
      <c r="D43" s="5" t="n">
        <v>43</v>
      </c>
      <c r="E43" s="7" t="n">
        <f aca="false">D43/307</f>
        <v>0.140065146579805</v>
      </c>
      <c r="F43" s="7" t="n">
        <v>0.6056</v>
      </c>
    </row>
    <row r="44" customFormat="false" ht="15" hidden="false" customHeight="false" outlineLevel="0" collapsed="false">
      <c r="A44" s="5" t="s">
        <v>219</v>
      </c>
      <c r="B44" s="5" t="n">
        <v>4</v>
      </c>
      <c r="C44" s="5" t="s">
        <v>46</v>
      </c>
      <c r="D44" s="5" t="n">
        <v>23</v>
      </c>
      <c r="E44" s="7" t="n">
        <f aca="false">D44/307</f>
        <v>0.0749185667752443</v>
      </c>
      <c r="F44" s="7" t="n">
        <v>0.3099</v>
      </c>
    </row>
    <row r="45" customFormat="false" ht="15" hidden="false" customHeight="false" outlineLevel="0" collapsed="false">
      <c r="A45" s="5" t="s">
        <v>219</v>
      </c>
      <c r="B45" s="5" t="n">
        <v>5</v>
      </c>
      <c r="C45" s="5" t="s">
        <v>38</v>
      </c>
      <c r="D45" s="5" t="n">
        <v>22</v>
      </c>
      <c r="E45" s="7" t="n">
        <f aca="false">D45/307</f>
        <v>0.0716612377850163</v>
      </c>
      <c r="F45" s="7" t="n">
        <v>0.2817</v>
      </c>
    </row>
    <row r="46" customFormat="false" ht="15" hidden="false" customHeight="false" outlineLevel="0" collapsed="false">
      <c r="A46" s="5" t="s">
        <v>219</v>
      </c>
      <c r="B46" s="5" t="n">
        <v>6</v>
      </c>
      <c r="C46" s="5" t="s">
        <v>39</v>
      </c>
      <c r="D46" s="5" t="n">
        <v>20</v>
      </c>
      <c r="E46" s="7" t="n">
        <f aca="false">D46/307</f>
        <v>0.0651465798045603</v>
      </c>
      <c r="F46" s="7" t="n">
        <v>0.2535</v>
      </c>
    </row>
    <row r="47" customFormat="false" ht="15" hidden="false" customHeight="false" outlineLevel="0" collapsed="false">
      <c r="A47" s="5" t="s">
        <v>219</v>
      </c>
      <c r="B47" s="5" t="n">
        <v>7</v>
      </c>
      <c r="C47" s="5" t="s">
        <v>36</v>
      </c>
      <c r="D47" s="5" t="n">
        <v>20</v>
      </c>
      <c r="E47" s="7" t="n">
        <f aca="false">D47/307</f>
        <v>0.0651465798045603</v>
      </c>
      <c r="F47" s="7" t="n">
        <v>0.2535</v>
      </c>
    </row>
    <row r="48" customFormat="false" ht="15" hidden="false" customHeight="false" outlineLevel="0" collapsed="false">
      <c r="A48" s="5" t="s">
        <v>219</v>
      </c>
      <c r="B48" s="5" t="n">
        <v>8</v>
      </c>
      <c r="C48" s="5" t="s">
        <v>42</v>
      </c>
      <c r="D48" s="5" t="n">
        <v>17</v>
      </c>
      <c r="E48" s="7" t="n">
        <f aca="false">D48/307</f>
        <v>0.0553745928338762</v>
      </c>
      <c r="F48" s="7" t="n">
        <v>0.2113</v>
      </c>
    </row>
    <row r="49" customFormat="false" ht="15" hidden="false" customHeight="false" outlineLevel="0" collapsed="false">
      <c r="A49" s="5" t="s">
        <v>219</v>
      </c>
      <c r="B49" s="5" t="n">
        <v>9</v>
      </c>
      <c r="C49" s="5" t="s">
        <v>32</v>
      </c>
      <c r="D49" s="5" t="n">
        <v>11</v>
      </c>
      <c r="E49" s="7" t="n">
        <f aca="false">D49/307</f>
        <v>0.0358306188925081</v>
      </c>
      <c r="F49" s="7" t="n">
        <v>0.1408</v>
      </c>
    </row>
    <row r="50" customFormat="false" ht="15" hidden="false" customHeight="false" outlineLevel="0" collapsed="false">
      <c r="A50" s="5" t="s">
        <v>219</v>
      </c>
      <c r="B50" s="5" t="n">
        <v>10</v>
      </c>
      <c r="C50" s="5" t="s">
        <v>47</v>
      </c>
      <c r="D50" s="5" t="n">
        <v>6</v>
      </c>
      <c r="E50" s="7" t="n">
        <f aca="false">D50/307</f>
        <v>0.0195439739413681</v>
      </c>
      <c r="F50" s="7" t="n">
        <v>0.0845</v>
      </c>
    </row>
    <row r="51" customFormat="false" ht="15" hidden="false" customHeight="false" outlineLevel="0" collapsed="false">
      <c r="A51" s="3" t="s">
        <v>219</v>
      </c>
      <c r="C51" s="3" t="s">
        <v>62</v>
      </c>
      <c r="D51" s="3" t="n">
        <v>307</v>
      </c>
    </row>
    <row r="53" customFormat="false" ht="15" hidden="false" customHeight="false" outlineLevel="0" collapsed="false">
      <c r="A53" s="5" t="s">
        <v>220</v>
      </c>
      <c r="B53" s="5" t="n">
        <v>1</v>
      </c>
      <c r="C53" s="5" t="s">
        <v>31</v>
      </c>
      <c r="D53" s="5" t="n">
        <v>156</v>
      </c>
      <c r="E53" s="7" t="n">
        <f aca="false">D53/390</f>
        <v>0.4</v>
      </c>
      <c r="F53" s="7" t="n">
        <v>0.9859</v>
      </c>
    </row>
    <row r="54" customFormat="false" ht="15" hidden="false" customHeight="false" outlineLevel="0" collapsed="false">
      <c r="A54" s="5" t="s">
        <v>220</v>
      </c>
      <c r="B54" s="5" t="n">
        <v>2</v>
      </c>
      <c r="C54" s="5" t="s">
        <v>35</v>
      </c>
      <c r="D54" s="5" t="n">
        <v>26</v>
      </c>
      <c r="E54" s="7" t="n">
        <f aca="false">D54/390</f>
        <v>0.0666666666666667</v>
      </c>
      <c r="F54" s="7" t="n">
        <v>0.3521</v>
      </c>
    </row>
    <row r="55" customFormat="false" ht="15" hidden="false" customHeight="false" outlineLevel="0" collapsed="false">
      <c r="A55" s="5" t="s">
        <v>220</v>
      </c>
      <c r="B55" s="5" t="n">
        <v>3</v>
      </c>
      <c r="C55" s="5" t="s">
        <v>34</v>
      </c>
      <c r="D55" s="5" t="n">
        <v>19</v>
      </c>
      <c r="E55" s="7" t="n">
        <f aca="false">D55/390</f>
        <v>0.0487179487179487</v>
      </c>
      <c r="F55" s="7" t="n">
        <v>0.2394</v>
      </c>
    </row>
    <row r="56" customFormat="false" ht="15" hidden="false" customHeight="false" outlineLevel="0" collapsed="false">
      <c r="A56" s="5" t="s">
        <v>220</v>
      </c>
      <c r="B56" s="5" t="n">
        <v>4</v>
      </c>
      <c r="C56" s="5" t="s">
        <v>43</v>
      </c>
      <c r="D56" s="5" t="n">
        <v>18</v>
      </c>
      <c r="E56" s="7" t="n">
        <f aca="false">D56/390</f>
        <v>0.0461538461538462</v>
      </c>
      <c r="F56" s="7" t="n">
        <v>0.2535</v>
      </c>
    </row>
    <row r="57" customFormat="false" ht="15" hidden="false" customHeight="false" outlineLevel="0" collapsed="false">
      <c r="A57" s="5" t="s">
        <v>220</v>
      </c>
      <c r="B57" s="5" t="n">
        <v>5</v>
      </c>
      <c r="C57" s="5" t="s">
        <v>37</v>
      </c>
      <c r="D57" s="5" t="n">
        <v>17</v>
      </c>
      <c r="E57" s="7" t="n">
        <f aca="false">D57/390</f>
        <v>0.0435897435897436</v>
      </c>
      <c r="F57" s="7" t="n">
        <v>0.2254</v>
      </c>
    </row>
    <row r="58" customFormat="false" ht="15" hidden="false" customHeight="false" outlineLevel="0" collapsed="false">
      <c r="A58" s="5" t="s">
        <v>220</v>
      </c>
      <c r="B58" s="5" t="n">
        <v>6</v>
      </c>
      <c r="C58" s="5" t="s">
        <v>33</v>
      </c>
      <c r="D58" s="5" t="n">
        <v>16</v>
      </c>
      <c r="E58" s="7" t="n">
        <f aca="false">D58/390</f>
        <v>0.041025641025641</v>
      </c>
      <c r="F58" s="7" t="n">
        <v>0.2254</v>
      </c>
    </row>
    <row r="59" customFormat="false" ht="15" hidden="false" customHeight="false" outlineLevel="0" collapsed="false">
      <c r="A59" s="5" t="s">
        <v>220</v>
      </c>
      <c r="B59" s="5" t="n">
        <v>7</v>
      </c>
      <c r="C59" s="5" t="s">
        <v>56</v>
      </c>
      <c r="D59" s="5" t="n">
        <v>15</v>
      </c>
      <c r="E59" s="7" t="n">
        <f aca="false">D59/390</f>
        <v>0.0384615384615385</v>
      </c>
      <c r="F59" s="7" t="n">
        <v>0.1972</v>
      </c>
    </row>
    <row r="60" customFormat="false" ht="15" hidden="false" customHeight="false" outlineLevel="0" collapsed="false">
      <c r="A60" s="5" t="s">
        <v>220</v>
      </c>
      <c r="B60" s="5" t="n">
        <v>8</v>
      </c>
      <c r="C60" s="5" t="s">
        <v>45</v>
      </c>
      <c r="D60" s="5" t="n">
        <v>11</v>
      </c>
      <c r="E60" s="7" t="n">
        <f aca="false">D60/390</f>
        <v>0.0282051282051282</v>
      </c>
      <c r="F60" s="7" t="n">
        <v>0.0845</v>
      </c>
    </row>
    <row r="61" customFormat="false" ht="15" hidden="false" customHeight="false" outlineLevel="0" collapsed="false">
      <c r="A61" s="5" t="s">
        <v>220</v>
      </c>
      <c r="B61" s="5" t="n">
        <v>9</v>
      </c>
      <c r="C61" s="5" t="s">
        <v>41</v>
      </c>
      <c r="D61" s="5" t="n">
        <v>10</v>
      </c>
      <c r="E61" s="7" t="n">
        <f aca="false">D61/390</f>
        <v>0.0256410256410256</v>
      </c>
      <c r="F61" s="7" t="n">
        <v>0.1268</v>
      </c>
    </row>
    <row r="62" customFormat="false" ht="15" hidden="false" customHeight="false" outlineLevel="0" collapsed="false">
      <c r="A62" s="5" t="s">
        <v>220</v>
      </c>
      <c r="B62" s="5" t="n">
        <v>10</v>
      </c>
      <c r="C62" s="5" t="s">
        <v>182</v>
      </c>
      <c r="D62" s="5" t="n">
        <v>10</v>
      </c>
      <c r="E62" s="7" t="n">
        <f aca="false">D62/390</f>
        <v>0.0256410256410256</v>
      </c>
      <c r="F62" s="7" t="n">
        <v>0.1268</v>
      </c>
    </row>
    <row r="63" customFormat="false" ht="15" hidden="false" customHeight="false" outlineLevel="0" collapsed="false">
      <c r="A63" s="3" t="s">
        <v>220</v>
      </c>
      <c r="C63" s="3" t="s">
        <v>62</v>
      </c>
      <c r="D63" s="3" t="n">
        <v>390</v>
      </c>
    </row>
    <row r="65" customFormat="false" ht="15" hidden="false" customHeight="false" outlineLevel="0" collapsed="false">
      <c r="A65" s="5" t="s">
        <v>221</v>
      </c>
      <c r="B65" s="5" t="n">
        <v>1</v>
      </c>
      <c r="C65" s="5" t="s">
        <v>33</v>
      </c>
      <c r="D65" s="5" t="n">
        <v>82</v>
      </c>
      <c r="E65" s="7" t="n">
        <f aca="false">D65/346</f>
        <v>0.236994219653179</v>
      </c>
      <c r="F65" s="7" t="n">
        <v>0.6806</v>
      </c>
    </row>
    <row r="66" customFormat="false" ht="15" hidden="false" customHeight="false" outlineLevel="0" collapsed="false">
      <c r="A66" s="5" t="s">
        <v>221</v>
      </c>
      <c r="B66" s="5" t="n">
        <v>2</v>
      </c>
      <c r="C66" s="5" t="s">
        <v>31</v>
      </c>
      <c r="D66" s="5" t="n">
        <v>54</v>
      </c>
      <c r="E66" s="7" t="n">
        <f aca="false">D66/346</f>
        <v>0.15606936416185</v>
      </c>
      <c r="F66" s="7" t="n">
        <v>0.6806</v>
      </c>
    </row>
    <row r="67" customFormat="false" ht="15" hidden="false" customHeight="false" outlineLevel="0" collapsed="false">
      <c r="A67" s="5" t="s">
        <v>221</v>
      </c>
      <c r="B67" s="5" t="n">
        <v>3</v>
      </c>
      <c r="C67" s="5" t="s">
        <v>32</v>
      </c>
      <c r="D67" s="5" t="n">
        <v>42</v>
      </c>
      <c r="E67" s="7" t="n">
        <f aca="false">D67/346</f>
        <v>0.121387283236994</v>
      </c>
      <c r="F67" s="7" t="n">
        <v>0.3472</v>
      </c>
    </row>
    <row r="68" customFormat="false" ht="15" hidden="false" customHeight="false" outlineLevel="0" collapsed="false">
      <c r="A68" s="5" t="s">
        <v>221</v>
      </c>
      <c r="B68" s="5" t="n">
        <v>4</v>
      </c>
      <c r="C68" s="5" t="s">
        <v>35</v>
      </c>
      <c r="D68" s="5" t="n">
        <v>28</v>
      </c>
      <c r="E68" s="7" t="n">
        <f aca="false">D68/346</f>
        <v>0.0809248554913295</v>
      </c>
      <c r="F68" s="7" t="n">
        <v>0.3472</v>
      </c>
    </row>
    <row r="69" customFormat="false" ht="15" hidden="false" customHeight="false" outlineLevel="0" collapsed="false">
      <c r="A69" s="5" t="s">
        <v>221</v>
      </c>
      <c r="B69" s="5" t="n">
        <v>5</v>
      </c>
      <c r="C69" s="5" t="s">
        <v>45</v>
      </c>
      <c r="D69" s="5" t="n">
        <v>25</v>
      </c>
      <c r="E69" s="7" t="n">
        <f aca="false">D69/346</f>
        <v>0.0722543352601156</v>
      </c>
      <c r="F69" s="7" t="n">
        <v>0.2778</v>
      </c>
    </row>
    <row r="70" customFormat="false" ht="15" hidden="false" customHeight="false" outlineLevel="0" collapsed="false">
      <c r="A70" s="5" t="s">
        <v>221</v>
      </c>
      <c r="B70" s="5" t="n">
        <v>6</v>
      </c>
      <c r="C70" s="5" t="s">
        <v>40</v>
      </c>
      <c r="D70" s="5" t="n">
        <v>16</v>
      </c>
      <c r="E70" s="7" t="n">
        <f aca="false">D70/346</f>
        <v>0.046242774566474</v>
      </c>
      <c r="F70" s="7" t="n">
        <v>0.1667</v>
      </c>
    </row>
    <row r="71" customFormat="false" ht="15" hidden="false" customHeight="false" outlineLevel="0" collapsed="false">
      <c r="A71" s="5" t="s">
        <v>221</v>
      </c>
      <c r="B71" s="5" t="n">
        <v>7</v>
      </c>
      <c r="C71" s="5" t="s">
        <v>37</v>
      </c>
      <c r="D71" s="5" t="n">
        <v>14</v>
      </c>
      <c r="E71" s="7" t="n">
        <f aca="false">D71/346</f>
        <v>0.0404624277456647</v>
      </c>
      <c r="F71" s="7" t="n">
        <v>0.1944</v>
      </c>
    </row>
    <row r="72" customFormat="false" ht="15" hidden="false" customHeight="false" outlineLevel="0" collapsed="false">
      <c r="A72" s="5" t="s">
        <v>221</v>
      </c>
      <c r="B72" s="5" t="n">
        <v>8</v>
      </c>
      <c r="C72" s="5" t="s">
        <v>34</v>
      </c>
      <c r="D72" s="5" t="n">
        <v>14</v>
      </c>
      <c r="E72" s="7" t="n">
        <f aca="false">D72/346</f>
        <v>0.0404624277456647</v>
      </c>
      <c r="F72" s="7" t="n">
        <v>0.1944</v>
      </c>
    </row>
    <row r="73" customFormat="false" ht="15" hidden="false" customHeight="false" outlineLevel="0" collapsed="false">
      <c r="A73" s="5" t="s">
        <v>221</v>
      </c>
      <c r="B73" s="5" t="n">
        <v>9</v>
      </c>
      <c r="C73" s="5" t="s">
        <v>48</v>
      </c>
      <c r="D73" s="5" t="n">
        <v>13</v>
      </c>
      <c r="E73" s="7" t="n">
        <f aca="false">D73/346</f>
        <v>0.0375722543352601</v>
      </c>
      <c r="F73" s="7" t="n">
        <v>0.0972</v>
      </c>
    </row>
    <row r="74" customFormat="false" ht="15" hidden="false" customHeight="false" outlineLevel="0" collapsed="false">
      <c r="A74" s="5" t="s">
        <v>221</v>
      </c>
      <c r="B74" s="5" t="n">
        <v>10</v>
      </c>
      <c r="C74" s="5" t="s">
        <v>58</v>
      </c>
      <c r="D74" s="5" t="n">
        <v>6</v>
      </c>
      <c r="E74" s="7" t="n">
        <f aca="false">D74/346</f>
        <v>0.0173410404624277</v>
      </c>
      <c r="F74" s="7" t="n">
        <v>0.0833</v>
      </c>
    </row>
    <row r="75" customFormat="false" ht="15" hidden="false" customHeight="false" outlineLevel="0" collapsed="false">
      <c r="A75" s="3" t="s">
        <v>221</v>
      </c>
      <c r="C75" s="3" t="s">
        <v>62</v>
      </c>
      <c r="D75" s="3" t="n">
        <v>346</v>
      </c>
    </row>
    <row r="77" customFormat="false" ht="15" hidden="false" customHeight="false" outlineLevel="0" collapsed="false">
      <c r="A77" s="5" t="s">
        <v>222</v>
      </c>
      <c r="B77" s="5" t="n">
        <v>1</v>
      </c>
      <c r="C77" s="5" t="s">
        <v>31</v>
      </c>
      <c r="D77" s="5" t="n">
        <v>89</v>
      </c>
      <c r="E77" s="7" t="n">
        <f aca="false">D77/702</f>
        <v>0.126780626780627</v>
      </c>
      <c r="F77" s="7" t="n">
        <v>0.8194</v>
      </c>
    </row>
    <row r="78" customFormat="false" ht="15" hidden="false" customHeight="false" outlineLevel="0" collapsed="false">
      <c r="A78" s="5" t="s">
        <v>222</v>
      </c>
      <c r="B78" s="5" t="n">
        <v>2</v>
      </c>
      <c r="C78" s="5" t="s">
        <v>32</v>
      </c>
      <c r="D78" s="5" t="n">
        <v>89</v>
      </c>
      <c r="E78" s="7" t="n">
        <f aca="false">D78/702</f>
        <v>0.126780626780627</v>
      </c>
      <c r="F78" s="7" t="n">
        <v>0.6944</v>
      </c>
    </row>
    <row r="79" customFormat="false" ht="15" hidden="false" customHeight="false" outlineLevel="0" collapsed="false">
      <c r="A79" s="5" t="s">
        <v>222</v>
      </c>
      <c r="B79" s="5" t="n">
        <v>3</v>
      </c>
      <c r="C79" s="5" t="s">
        <v>34</v>
      </c>
      <c r="D79" s="5" t="n">
        <v>74</v>
      </c>
      <c r="E79" s="7" t="n">
        <f aca="false">D79/702</f>
        <v>0.105413105413105</v>
      </c>
      <c r="F79" s="7" t="n">
        <v>0.6528</v>
      </c>
    </row>
    <row r="80" customFormat="false" ht="15" hidden="false" customHeight="false" outlineLevel="0" collapsed="false">
      <c r="A80" s="5" t="s">
        <v>222</v>
      </c>
      <c r="B80" s="5" t="n">
        <v>4</v>
      </c>
      <c r="C80" s="5" t="s">
        <v>33</v>
      </c>
      <c r="D80" s="5" t="n">
        <v>61</v>
      </c>
      <c r="E80" s="7" t="n">
        <f aca="false">D80/702</f>
        <v>0.0868945868945869</v>
      </c>
      <c r="F80" s="7" t="n">
        <v>0.5417</v>
      </c>
    </row>
    <row r="81" customFormat="false" ht="15" hidden="false" customHeight="false" outlineLevel="0" collapsed="false">
      <c r="A81" s="5" t="s">
        <v>222</v>
      </c>
      <c r="B81" s="5" t="n">
        <v>5</v>
      </c>
      <c r="C81" s="5" t="s">
        <v>39</v>
      </c>
      <c r="D81" s="5" t="n">
        <v>30</v>
      </c>
      <c r="E81" s="7" t="n">
        <f aca="false">D81/702</f>
        <v>0.0427350427350427</v>
      </c>
      <c r="F81" s="7" t="n">
        <v>0.3056</v>
      </c>
    </row>
    <row r="82" customFormat="false" ht="15" hidden="false" customHeight="false" outlineLevel="0" collapsed="false">
      <c r="A82" s="5" t="s">
        <v>222</v>
      </c>
      <c r="B82" s="5" t="n">
        <v>6</v>
      </c>
      <c r="C82" s="5" t="s">
        <v>49</v>
      </c>
      <c r="D82" s="5" t="n">
        <v>24</v>
      </c>
      <c r="E82" s="7" t="n">
        <f aca="false">D82/702</f>
        <v>0.0341880341880342</v>
      </c>
      <c r="F82" s="7" t="n">
        <v>0.1389</v>
      </c>
    </row>
    <row r="83" customFormat="false" ht="15" hidden="false" customHeight="false" outlineLevel="0" collapsed="false">
      <c r="A83" s="5" t="s">
        <v>222</v>
      </c>
      <c r="B83" s="5" t="n">
        <v>7</v>
      </c>
      <c r="C83" s="5" t="s">
        <v>52</v>
      </c>
      <c r="D83" s="5" t="n">
        <v>22</v>
      </c>
      <c r="E83" s="7" t="n">
        <f aca="false">D83/702</f>
        <v>0.0313390313390313</v>
      </c>
      <c r="F83" s="7" t="n">
        <v>0.2917</v>
      </c>
    </row>
    <row r="84" customFormat="false" ht="15" hidden="false" customHeight="false" outlineLevel="0" collapsed="false">
      <c r="A84" s="5" t="s">
        <v>222</v>
      </c>
      <c r="B84" s="5" t="n">
        <v>8</v>
      </c>
      <c r="C84" s="5" t="s">
        <v>53</v>
      </c>
      <c r="D84" s="5" t="n">
        <v>20</v>
      </c>
      <c r="E84" s="7" t="n">
        <f aca="false">D84/702</f>
        <v>0.0284900284900285</v>
      </c>
      <c r="F84" s="7" t="n">
        <v>0.2778</v>
      </c>
    </row>
    <row r="85" customFormat="false" ht="15" hidden="false" customHeight="false" outlineLevel="0" collapsed="false">
      <c r="A85" s="5" t="s">
        <v>222</v>
      </c>
      <c r="B85" s="5" t="n">
        <v>9</v>
      </c>
      <c r="C85" s="5" t="s">
        <v>40</v>
      </c>
      <c r="D85" s="5" t="n">
        <v>18</v>
      </c>
      <c r="E85" s="7" t="n">
        <f aca="false">D85/702</f>
        <v>0.0256410256410256</v>
      </c>
      <c r="F85" s="7" t="n">
        <v>0.25</v>
      </c>
    </row>
    <row r="86" customFormat="false" ht="15" hidden="false" customHeight="false" outlineLevel="0" collapsed="false">
      <c r="A86" s="5" t="s">
        <v>222</v>
      </c>
      <c r="B86" s="5" t="n">
        <v>10</v>
      </c>
      <c r="C86" s="5" t="s">
        <v>55</v>
      </c>
      <c r="D86" s="5" t="n">
        <v>17</v>
      </c>
      <c r="E86" s="7" t="n">
        <f aca="false">D86/702</f>
        <v>0.0242165242165242</v>
      </c>
      <c r="F86" s="7" t="n">
        <v>0.2361</v>
      </c>
    </row>
    <row r="87" customFormat="false" ht="15" hidden="false" customHeight="false" outlineLevel="0" collapsed="false">
      <c r="A87" s="3" t="s">
        <v>222</v>
      </c>
      <c r="C87" s="3" t="s">
        <v>62</v>
      </c>
      <c r="D87" s="3" t="n">
        <v>702</v>
      </c>
    </row>
    <row r="89" customFormat="false" ht="15" hidden="false" customHeight="false" outlineLevel="0" collapsed="false">
      <c r="A89" s="5" t="s">
        <v>223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2026-10-28T11:43:40Z</dcterms:created>
  <dc:creator>openpyxl</dc:creator>
  <dc:description/>
  <dc:language>en-US</dc:language>
  <cp:lastModifiedBy/>
  <dcterms:modified xsi:type="dcterms:W3CDTF">2026-10-28T11:43:40Z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